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14895" yWindow="60" windowWidth="13920" windowHeight="12180"/>
  </bookViews>
  <sheets>
    <sheet name="Финансовое обеспечение" sheetId="5" r:id="rId1"/>
    <sheet name="Целевые показатели" sheetId="2" r:id="rId2"/>
    <sheet name="Эффективность" sheetId="3" r:id="rId3"/>
  </sheets>
  <externalReferences>
    <externalReference r:id="rId4"/>
  </externalReferences>
  <calcPr calcId="145621"/>
</workbook>
</file>

<file path=xl/calcChain.xml><?xml version="1.0" encoding="utf-8"?>
<calcChain xmlns="http://schemas.openxmlformats.org/spreadsheetml/2006/main">
  <c r="F437" i="2" l="1"/>
  <c r="C638" i="5" l="1"/>
  <c r="D638" i="5"/>
  <c r="D626" i="5" s="1"/>
  <c r="E722" i="5"/>
  <c r="E720" i="5"/>
  <c r="E678" i="5" l="1"/>
  <c r="F154" i="2" l="1"/>
  <c r="D518" i="5"/>
  <c r="D162" i="2"/>
  <c r="C397" i="5" l="1"/>
  <c r="F338" i="2"/>
  <c r="F337" i="2"/>
  <c r="F336" i="2"/>
  <c r="F316" i="2"/>
  <c r="F262" i="2"/>
  <c r="E512" i="5"/>
  <c r="E479" i="5"/>
  <c r="C464" i="5"/>
  <c r="C465" i="5"/>
  <c r="C466" i="5"/>
  <c r="C467" i="5"/>
  <c r="D466" i="5"/>
  <c r="D467" i="5"/>
  <c r="D450" i="5" s="1"/>
  <c r="D464" i="5"/>
  <c r="D465" i="5"/>
  <c r="B30" i="2"/>
  <c r="B9" i="3" s="1"/>
  <c r="E26" i="3"/>
  <c r="E27" i="3"/>
  <c r="E49" i="3"/>
  <c r="B49" i="3"/>
  <c r="B48" i="3"/>
  <c r="B47" i="3"/>
  <c r="B45" i="3"/>
  <c r="B44" i="3"/>
  <c r="B43" i="3"/>
  <c r="B42" i="3"/>
  <c r="B41" i="3"/>
  <c r="B40" i="3"/>
  <c r="B39" i="3"/>
  <c r="B38" i="3"/>
  <c r="B37" i="3"/>
  <c r="B36" i="3"/>
  <c r="B35" i="3"/>
  <c r="B34" i="3"/>
  <c r="B32" i="3"/>
  <c r="B31" i="3"/>
  <c r="B30" i="3"/>
  <c r="B29" i="3"/>
  <c r="B28" i="3"/>
  <c r="B27" i="3"/>
  <c r="B26" i="3"/>
  <c r="B23" i="3"/>
  <c r="B22" i="3"/>
  <c r="B20" i="3"/>
  <c r="B19" i="3"/>
  <c r="B18" i="3"/>
  <c r="B17" i="3"/>
  <c r="B16" i="3"/>
  <c r="B15" i="3"/>
  <c r="B14" i="3"/>
  <c r="B12" i="3"/>
  <c r="B11" i="3"/>
  <c r="B10" i="3"/>
  <c r="B8" i="3"/>
  <c r="B7" i="3"/>
  <c r="F19" i="2"/>
  <c r="F25" i="2"/>
  <c r="F24" i="2"/>
  <c r="F11" i="2"/>
  <c r="B6" i="2"/>
  <c r="B6" i="3" s="1"/>
  <c r="F369" i="2"/>
  <c r="F368" i="2"/>
  <c r="F361" i="2"/>
  <c r="F360" i="2"/>
  <c r="D348" i="5"/>
  <c r="D349" i="5"/>
  <c r="D350" i="5"/>
  <c r="D351" i="5"/>
  <c r="C351" i="5"/>
  <c r="C348" i="5"/>
  <c r="C350" i="5"/>
  <c r="F329" i="2"/>
  <c r="F322" i="2"/>
  <c r="F323" i="2"/>
  <c r="F324" i="2"/>
  <c r="F325" i="2"/>
  <c r="F308" i="2"/>
  <c r="F307" i="2"/>
  <c r="F306" i="2"/>
  <c r="F305" i="2"/>
  <c r="F284" i="2"/>
  <c r="F257" i="2"/>
  <c r="F253" i="2"/>
  <c r="F252" i="2"/>
  <c r="F453" i="2"/>
  <c r="F458" i="2"/>
  <c r="F459" i="2"/>
  <c r="B432" i="2"/>
  <c r="B52" i="3" s="1"/>
  <c r="F431" i="2"/>
  <c r="F423" i="2"/>
  <c r="F415" i="2"/>
  <c r="F414" i="2"/>
  <c r="F413" i="2"/>
  <c r="B394" i="2"/>
  <c r="B51" i="3" s="1"/>
  <c r="F387" i="2"/>
  <c r="F384" i="2"/>
  <c r="F383" i="2"/>
  <c r="B372" i="2"/>
  <c r="B50" i="3" s="1"/>
  <c r="B350" i="2"/>
  <c r="B46" i="3" s="1"/>
  <c r="B231" i="2"/>
  <c r="B33" i="3" s="1"/>
  <c r="E497" i="5"/>
  <c r="E496" i="5"/>
  <c r="E495" i="5"/>
  <c r="E494" i="5"/>
  <c r="D493" i="5"/>
  <c r="C493" i="5"/>
  <c r="F487" i="2"/>
  <c r="E493" i="5" l="1"/>
  <c r="F187" i="2"/>
  <c r="F185" i="2"/>
  <c r="F183" i="2"/>
  <c r="B159" i="2"/>
  <c r="B24" i="3" s="1"/>
  <c r="B113" i="2"/>
  <c r="B21" i="3" s="1"/>
  <c r="F141" i="2"/>
  <c r="F140" i="2"/>
  <c r="F139" i="2"/>
  <c r="F137" i="2"/>
  <c r="F136" i="2"/>
  <c r="F134" i="2"/>
  <c r="F133" i="2"/>
  <c r="F132" i="2"/>
  <c r="F123" i="2"/>
  <c r="F117" i="2"/>
  <c r="F118" i="2"/>
  <c r="F119" i="2"/>
  <c r="F110" i="2"/>
  <c r="F91" i="2"/>
  <c r="F90" i="2"/>
  <c r="F83" i="2"/>
  <c r="F64" i="2"/>
  <c r="F62" i="2"/>
  <c r="F56" i="2"/>
  <c r="F50" i="2"/>
  <c r="B44" i="2"/>
  <c r="B13" i="3" s="1"/>
  <c r="B194" i="2"/>
  <c r="B25" i="3" s="1"/>
  <c r="F224" i="2"/>
  <c r="F207" i="2"/>
  <c r="F59" i="2" l="1"/>
  <c r="E15" i="3" s="1"/>
  <c r="D203" i="5"/>
  <c r="E788" i="5" l="1"/>
  <c r="E787" i="5"/>
  <c r="E786" i="5"/>
  <c r="E785" i="5"/>
  <c r="D784" i="5"/>
  <c r="C784" i="5"/>
  <c r="E783" i="5"/>
  <c r="E782" i="5"/>
  <c r="E781" i="5"/>
  <c r="D779" i="5"/>
  <c r="C779" i="5"/>
  <c r="D778" i="5"/>
  <c r="C778" i="5"/>
  <c r="C765" i="5" s="1"/>
  <c r="D777" i="5"/>
  <c r="D764" i="5" s="1"/>
  <c r="C777" i="5"/>
  <c r="C764" i="5" s="1"/>
  <c r="C19" i="5" s="1"/>
  <c r="C11" i="5" s="1"/>
  <c r="D776" i="5"/>
  <c r="D763" i="5" s="1"/>
  <c r="C776" i="5"/>
  <c r="D775" i="5"/>
  <c r="D762" i="5" s="1"/>
  <c r="C775" i="5"/>
  <c r="C762" i="5" s="1"/>
  <c r="D774" i="5"/>
  <c r="C774" i="5"/>
  <c r="C761" i="5" s="1"/>
  <c r="E771" i="5"/>
  <c r="E770" i="5"/>
  <c r="E769" i="5"/>
  <c r="E768" i="5"/>
  <c r="D767" i="5"/>
  <c r="C767" i="5"/>
  <c r="D761" i="5"/>
  <c r="E757" i="5"/>
  <c r="E756" i="5"/>
  <c r="E755" i="5"/>
  <c r="D754" i="5"/>
  <c r="C754" i="5"/>
  <c r="E753" i="5"/>
  <c r="E752" i="5"/>
  <c r="E751" i="5"/>
  <c r="D749" i="5"/>
  <c r="C749" i="5"/>
  <c r="E748" i="5"/>
  <c r="E747" i="5"/>
  <c r="E746" i="5"/>
  <c r="D744" i="5"/>
  <c r="C744" i="5"/>
  <c r="E742" i="5"/>
  <c r="D739" i="5"/>
  <c r="C739" i="5"/>
  <c r="E738" i="5"/>
  <c r="E737" i="5"/>
  <c r="E736" i="5"/>
  <c r="D734" i="5"/>
  <c r="C734" i="5"/>
  <c r="E733" i="5"/>
  <c r="E732" i="5"/>
  <c r="E731" i="5"/>
  <c r="D729" i="5"/>
  <c r="C729" i="5"/>
  <c r="E728" i="5"/>
  <c r="E727" i="5"/>
  <c r="E726" i="5"/>
  <c r="D724" i="5"/>
  <c r="C724" i="5"/>
  <c r="E723" i="5"/>
  <c r="E721" i="5"/>
  <c r="D719" i="5"/>
  <c r="C719" i="5"/>
  <c r="E717" i="5"/>
  <c r="E716" i="5"/>
  <c r="D714" i="5"/>
  <c r="C714" i="5"/>
  <c r="E712" i="5"/>
  <c r="E711" i="5"/>
  <c r="D709" i="5"/>
  <c r="C709" i="5"/>
  <c r="E707" i="5"/>
  <c r="E706" i="5"/>
  <c r="D704" i="5"/>
  <c r="C704" i="5"/>
  <c r="E702" i="5"/>
  <c r="E701" i="5"/>
  <c r="D699" i="5"/>
  <c r="C699" i="5"/>
  <c r="E697" i="5"/>
  <c r="E696" i="5"/>
  <c r="D694" i="5"/>
  <c r="C694" i="5"/>
  <c r="E693" i="5"/>
  <c r="E692" i="5"/>
  <c r="E691" i="5"/>
  <c r="E690" i="5"/>
  <c r="D689" i="5"/>
  <c r="C689" i="5"/>
  <c r="E688" i="5"/>
  <c r="E687" i="5"/>
  <c r="E686" i="5"/>
  <c r="D684" i="5"/>
  <c r="C684" i="5"/>
  <c r="E683" i="5"/>
  <c r="E682" i="5"/>
  <c r="E681" i="5"/>
  <c r="D679" i="5"/>
  <c r="C679" i="5"/>
  <c r="E677" i="5"/>
  <c r="E676" i="5"/>
  <c r="D674" i="5"/>
  <c r="C674" i="5"/>
  <c r="E673" i="5"/>
  <c r="E672" i="5"/>
  <c r="E671" i="5"/>
  <c r="D669" i="5"/>
  <c r="C669" i="5"/>
  <c r="E668" i="5"/>
  <c r="E667" i="5"/>
  <c r="E666" i="5"/>
  <c r="D664" i="5"/>
  <c r="C664" i="5"/>
  <c r="E663" i="5"/>
  <c r="E662" i="5"/>
  <c r="E661" i="5"/>
  <c r="E660" i="5"/>
  <c r="D659" i="5"/>
  <c r="C659" i="5"/>
  <c r="E658" i="5"/>
  <c r="E657" i="5"/>
  <c r="E656" i="5"/>
  <c r="E655" i="5"/>
  <c r="D654" i="5"/>
  <c r="C654" i="5"/>
  <c r="E653" i="5"/>
  <c r="E652" i="5"/>
  <c r="E651" i="5"/>
  <c r="E650" i="5"/>
  <c r="D649" i="5"/>
  <c r="C649" i="5"/>
  <c r="E648" i="5"/>
  <c r="E647" i="5"/>
  <c r="E646" i="5"/>
  <c r="E645" i="5"/>
  <c r="D644" i="5"/>
  <c r="C644" i="5"/>
  <c r="E643" i="5"/>
  <c r="E642" i="5"/>
  <c r="E641" i="5"/>
  <c r="D639" i="5"/>
  <c r="C639" i="5"/>
  <c r="C626" i="5"/>
  <c r="D637" i="5"/>
  <c r="D625" i="5" s="1"/>
  <c r="C637" i="5"/>
  <c r="C625" i="5" s="1"/>
  <c r="D636" i="5"/>
  <c r="D624" i="5" s="1"/>
  <c r="C636" i="5"/>
  <c r="C624" i="5" s="1"/>
  <c r="D635" i="5"/>
  <c r="D623" i="5" s="1"/>
  <c r="C635" i="5"/>
  <c r="C623" i="5" s="1"/>
  <c r="D628" i="5"/>
  <c r="C628" i="5"/>
  <c r="E619" i="5"/>
  <c r="D616" i="5"/>
  <c r="C616" i="5"/>
  <c r="E614" i="5"/>
  <c r="D611" i="5"/>
  <c r="C611" i="5"/>
  <c r="D610" i="5"/>
  <c r="C610" i="5"/>
  <c r="D609" i="5"/>
  <c r="C609" i="5"/>
  <c r="D608" i="5"/>
  <c r="C608" i="5"/>
  <c r="D607" i="5"/>
  <c r="D547" i="5" s="1"/>
  <c r="C607" i="5"/>
  <c r="C547" i="5" s="1"/>
  <c r="E605" i="5"/>
  <c r="E604" i="5"/>
  <c r="E603" i="5"/>
  <c r="E602" i="5"/>
  <c r="D601" i="5"/>
  <c r="C601" i="5"/>
  <c r="E600" i="5"/>
  <c r="E599" i="5"/>
  <c r="E598" i="5"/>
  <c r="D596" i="5"/>
  <c r="C596" i="5"/>
  <c r="E594" i="5"/>
  <c r="E593" i="5"/>
  <c r="D591" i="5"/>
  <c r="C591" i="5"/>
  <c r="E589" i="5"/>
  <c r="E588" i="5"/>
  <c r="D586" i="5"/>
  <c r="C586" i="5"/>
  <c r="E584" i="5"/>
  <c r="E583" i="5"/>
  <c r="D581" i="5"/>
  <c r="C581" i="5"/>
  <c r="E580" i="5"/>
  <c r="E579" i="5"/>
  <c r="D576" i="5"/>
  <c r="C576" i="5"/>
  <c r="E575" i="5"/>
  <c r="E574" i="5"/>
  <c r="D571" i="5"/>
  <c r="C571" i="5"/>
  <c r="E570" i="5"/>
  <c r="E569" i="5"/>
  <c r="D566" i="5"/>
  <c r="C566" i="5"/>
  <c r="E564" i="5"/>
  <c r="E563" i="5"/>
  <c r="D561" i="5"/>
  <c r="C561" i="5"/>
  <c r="E559" i="5"/>
  <c r="E558" i="5"/>
  <c r="D556" i="5"/>
  <c r="C556" i="5"/>
  <c r="E555" i="5"/>
  <c r="E554" i="5"/>
  <c r="E553" i="5"/>
  <c r="D551" i="5"/>
  <c r="C551" i="5"/>
  <c r="D550" i="5"/>
  <c r="C550" i="5"/>
  <c r="D549" i="5"/>
  <c r="C549" i="5"/>
  <c r="D548" i="5"/>
  <c r="C548" i="5"/>
  <c r="E544" i="5"/>
  <c r="E543" i="5"/>
  <c r="E542" i="5"/>
  <c r="D540" i="5"/>
  <c r="C540" i="5"/>
  <c r="D539" i="5"/>
  <c r="C539" i="5"/>
  <c r="C533" i="5" s="1"/>
  <c r="D538" i="5"/>
  <c r="C538" i="5"/>
  <c r="D537" i="5"/>
  <c r="C537" i="5"/>
  <c r="D536" i="5"/>
  <c r="C536" i="5"/>
  <c r="E527" i="5"/>
  <c r="E526" i="5"/>
  <c r="E525" i="5"/>
  <c r="D523" i="5"/>
  <c r="C523" i="5"/>
  <c r="E523" i="5" s="1"/>
  <c r="E521" i="5"/>
  <c r="C518" i="5"/>
  <c r="E518" i="5" s="1"/>
  <c r="E517" i="5"/>
  <c r="E516" i="5"/>
  <c r="E515" i="5"/>
  <c r="D513" i="5"/>
  <c r="C513" i="5"/>
  <c r="E511" i="5"/>
  <c r="E510" i="5"/>
  <c r="E509" i="5"/>
  <c r="D508" i="5"/>
  <c r="C508" i="5"/>
  <c r="E506" i="5"/>
  <c r="D503" i="5"/>
  <c r="C503" i="5"/>
  <c r="E502" i="5"/>
  <c r="E501" i="5"/>
  <c r="E500" i="5"/>
  <c r="E499" i="5"/>
  <c r="D498" i="5"/>
  <c r="C498" i="5"/>
  <c r="E492" i="5"/>
  <c r="E491" i="5"/>
  <c r="E490" i="5"/>
  <c r="E489" i="5"/>
  <c r="D488" i="5"/>
  <c r="C488" i="5"/>
  <c r="E487" i="5"/>
  <c r="E486" i="5"/>
  <c r="E485" i="5"/>
  <c r="E484" i="5"/>
  <c r="D483" i="5"/>
  <c r="C483" i="5"/>
  <c r="E481" i="5"/>
  <c r="E480" i="5"/>
  <c r="D478" i="5"/>
  <c r="C478" i="5"/>
  <c r="E477" i="5"/>
  <c r="E476" i="5"/>
  <c r="E475" i="5"/>
  <c r="E474" i="5"/>
  <c r="D473" i="5"/>
  <c r="C473" i="5"/>
  <c r="E472" i="5"/>
  <c r="E471" i="5"/>
  <c r="D468" i="5"/>
  <c r="C468" i="5"/>
  <c r="C450" i="5"/>
  <c r="D448" i="5"/>
  <c r="C447" i="5"/>
  <c r="E461" i="5"/>
  <c r="E460" i="5"/>
  <c r="E459" i="5"/>
  <c r="E458" i="5"/>
  <c r="D457" i="5"/>
  <c r="C457" i="5"/>
  <c r="E456" i="5"/>
  <c r="D455" i="5"/>
  <c r="C455" i="5"/>
  <c r="C452" i="5" s="1"/>
  <c r="D452" i="5"/>
  <c r="E443" i="5"/>
  <c r="D440" i="5"/>
  <c r="C440" i="5"/>
  <c r="E439" i="5"/>
  <c r="E438" i="5"/>
  <c r="E437" i="5"/>
  <c r="E436" i="5"/>
  <c r="D435" i="5"/>
  <c r="C435" i="5"/>
  <c r="E434" i="5"/>
  <c r="E433" i="5"/>
  <c r="E432" i="5"/>
  <c r="E431" i="5"/>
  <c r="D430" i="5"/>
  <c r="C430" i="5"/>
  <c r="D429" i="5"/>
  <c r="D417" i="5" s="1"/>
  <c r="C429" i="5"/>
  <c r="C417" i="5" s="1"/>
  <c r="D428" i="5"/>
  <c r="D416" i="5" s="1"/>
  <c r="C428" i="5"/>
  <c r="C416" i="5" s="1"/>
  <c r="D427" i="5"/>
  <c r="D415" i="5" s="1"/>
  <c r="C427" i="5"/>
  <c r="C415" i="5" s="1"/>
  <c r="D426" i="5"/>
  <c r="D414" i="5" s="1"/>
  <c r="C426" i="5"/>
  <c r="D419" i="5"/>
  <c r="C419" i="5"/>
  <c r="E410" i="5"/>
  <c r="D407" i="5"/>
  <c r="C407" i="5"/>
  <c r="E406" i="5"/>
  <c r="E405" i="5"/>
  <c r="E404" i="5"/>
  <c r="D402" i="5"/>
  <c r="C402" i="5"/>
  <c r="E400" i="5"/>
  <c r="D397" i="5"/>
  <c r="E395" i="5"/>
  <c r="D392" i="5"/>
  <c r="E392" i="5" s="1"/>
  <c r="C43" i="3" s="1"/>
  <c r="C392" i="5"/>
  <c r="E390" i="5"/>
  <c r="D387" i="5"/>
  <c r="C387" i="5"/>
  <c r="E385" i="5"/>
  <c r="D382" i="5"/>
  <c r="C382" i="5"/>
  <c r="E380" i="5"/>
  <c r="E379" i="5"/>
  <c r="E378" i="5"/>
  <c r="D377" i="5"/>
  <c r="C377" i="5"/>
  <c r="E376" i="5"/>
  <c r="E375" i="5"/>
  <c r="D372" i="5"/>
  <c r="C372" i="5"/>
  <c r="E370" i="5"/>
  <c r="E369" i="5"/>
  <c r="D367" i="5"/>
  <c r="C367" i="5"/>
  <c r="E365" i="5"/>
  <c r="D362" i="5"/>
  <c r="C362" i="5"/>
  <c r="E360" i="5"/>
  <c r="E359" i="5"/>
  <c r="D357" i="5"/>
  <c r="C357" i="5"/>
  <c r="E355" i="5"/>
  <c r="E354" i="5"/>
  <c r="D352" i="5"/>
  <c r="C352" i="5"/>
  <c r="D339" i="5"/>
  <c r="C339" i="5"/>
  <c r="D338" i="5"/>
  <c r="C349" i="5"/>
  <c r="C337" i="5" s="1"/>
  <c r="D336" i="5"/>
  <c r="C336" i="5"/>
  <c r="D341" i="5"/>
  <c r="C341" i="5"/>
  <c r="C338" i="5"/>
  <c r="E332" i="5"/>
  <c r="D329" i="5"/>
  <c r="C329" i="5"/>
  <c r="E327" i="5"/>
  <c r="D324" i="5"/>
  <c r="C324" i="5"/>
  <c r="E322" i="5"/>
  <c r="D319" i="5"/>
  <c r="C319" i="5"/>
  <c r="D318" i="5"/>
  <c r="C318" i="5"/>
  <c r="D317" i="5"/>
  <c r="C317" i="5"/>
  <c r="D316" i="5"/>
  <c r="C316" i="5"/>
  <c r="D315" i="5"/>
  <c r="D314" i="5" s="1"/>
  <c r="C315" i="5"/>
  <c r="E311" i="5"/>
  <c r="E310" i="5"/>
  <c r="E309" i="5"/>
  <c r="D308" i="5"/>
  <c r="C308" i="5"/>
  <c r="E306" i="5"/>
  <c r="E305" i="5"/>
  <c r="E304" i="5"/>
  <c r="D303" i="5"/>
  <c r="C303" i="5"/>
  <c r="E302" i="5"/>
  <c r="D298" i="5"/>
  <c r="C298" i="5"/>
  <c r="E297" i="5"/>
  <c r="E296" i="5"/>
  <c r="E295" i="5"/>
  <c r="D293" i="5"/>
  <c r="C293" i="5"/>
  <c r="E291" i="5"/>
  <c r="E290" i="5"/>
  <c r="E288" i="5"/>
  <c r="D287" i="5"/>
  <c r="C287" i="5"/>
  <c r="E285" i="5"/>
  <c r="E284" i="5"/>
  <c r="E283" i="5"/>
  <c r="D282" i="5"/>
  <c r="C282" i="5"/>
  <c r="E281" i="5"/>
  <c r="E280" i="5"/>
  <c r="D277" i="5"/>
  <c r="C277" i="5"/>
  <c r="D276" i="5"/>
  <c r="C276" i="5"/>
  <c r="D275" i="5"/>
  <c r="D18" i="5" s="1"/>
  <c r="C275" i="5"/>
  <c r="D274" i="5"/>
  <c r="C274" i="5"/>
  <c r="C267" i="5" s="1"/>
  <c r="D273" i="5"/>
  <c r="D16" i="5" s="1"/>
  <c r="C273" i="5"/>
  <c r="D272" i="5"/>
  <c r="D265" i="5" s="1"/>
  <c r="C272" i="5"/>
  <c r="E272" i="5" s="1"/>
  <c r="D269" i="5"/>
  <c r="E261" i="5"/>
  <c r="E260" i="5"/>
  <c r="D258" i="5"/>
  <c r="C258" i="5"/>
  <c r="E256" i="5"/>
  <c r="E255" i="5"/>
  <c r="D253" i="5"/>
  <c r="C253" i="5"/>
  <c r="E251" i="5"/>
  <c r="E250" i="5"/>
  <c r="D248" i="5"/>
  <c r="C248" i="5"/>
  <c r="E248" i="5" s="1"/>
  <c r="E246" i="5"/>
  <c r="E245" i="5"/>
  <c r="D243" i="5"/>
  <c r="C243" i="5"/>
  <c r="E241" i="5"/>
  <c r="E240" i="5"/>
  <c r="D238" i="5"/>
  <c r="C238" i="5"/>
  <c r="E236" i="5"/>
  <c r="E235" i="5"/>
  <c r="D233" i="5"/>
  <c r="C233" i="5"/>
  <c r="E231" i="5"/>
  <c r="E230" i="5"/>
  <c r="D228" i="5"/>
  <c r="C228" i="5"/>
  <c r="E226" i="5"/>
  <c r="E225" i="5"/>
  <c r="D223" i="5"/>
  <c r="C223" i="5"/>
  <c r="E221" i="5"/>
  <c r="D218" i="5"/>
  <c r="C218" i="5"/>
  <c r="E216" i="5"/>
  <c r="D213" i="5"/>
  <c r="C213" i="5"/>
  <c r="E211" i="5"/>
  <c r="D208" i="5"/>
  <c r="C208" i="5"/>
  <c r="E206" i="5"/>
  <c r="C203" i="5"/>
  <c r="E201" i="5"/>
  <c r="D198" i="5"/>
  <c r="C198" i="5"/>
  <c r="E196" i="5"/>
  <c r="D193" i="5"/>
  <c r="C193" i="5"/>
  <c r="D192" i="5"/>
  <c r="D180" i="5" s="1"/>
  <c r="C192" i="5"/>
  <c r="C180" i="5" s="1"/>
  <c r="D191" i="5"/>
  <c r="D179" i="5" s="1"/>
  <c r="C191" i="5"/>
  <c r="C179" i="5" s="1"/>
  <c r="D190" i="5"/>
  <c r="C190" i="5"/>
  <c r="C178" i="5" s="1"/>
  <c r="D189" i="5"/>
  <c r="D177" i="5" s="1"/>
  <c r="C189" i="5"/>
  <c r="D182" i="5"/>
  <c r="C182" i="5"/>
  <c r="E173" i="5"/>
  <c r="E172" i="5"/>
  <c r="D170" i="5"/>
  <c r="C170" i="5"/>
  <c r="E168" i="5"/>
  <c r="E167" i="5"/>
  <c r="E166" i="5"/>
  <c r="D165" i="5"/>
  <c r="C165" i="5"/>
  <c r="D164" i="5"/>
  <c r="C164" i="5"/>
  <c r="C152" i="5" s="1"/>
  <c r="D163" i="5"/>
  <c r="D151" i="5" s="1"/>
  <c r="C163" i="5"/>
  <c r="C151" i="5" s="1"/>
  <c r="D162" i="5"/>
  <c r="D150" i="5" s="1"/>
  <c r="C162" i="5"/>
  <c r="C150" i="5" s="1"/>
  <c r="D161" i="5"/>
  <c r="D149" i="5" s="1"/>
  <c r="C161" i="5"/>
  <c r="C149" i="5" s="1"/>
  <c r="E158" i="5"/>
  <c r="E157" i="5"/>
  <c r="E156" i="5"/>
  <c r="E155" i="5"/>
  <c r="D154" i="5"/>
  <c r="C154" i="5"/>
  <c r="E145" i="5"/>
  <c r="D142" i="5"/>
  <c r="E142" i="5" s="1"/>
  <c r="C20" i="3" s="1"/>
  <c r="C142" i="5"/>
  <c r="E140" i="5"/>
  <c r="D137" i="5"/>
  <c r="C137" i="5"/>
  <c r="E135" i="5"/>
  <c r="D132" i="5"/>
  <c r="C132" i="5"/>
  <c r="E130" i="5"/>
  <c r="E129" i="5"/>
  <c r="D127" i="5"/>
  <c r="C127" i="5"/>
  <c r="E125" i="5"/>
  <c r="E124" i="5"/>
  <c r="D122" i="5"/>
  <c r="C122" i="5"/>
  <c r="E120" i="5"/>
  <c r="D117" i="5"/>
  <c r="C117" i="5"/>
  <c r="E115" i="5"/>
  <c r="D112" i="5"/>
  <c r="E112" i="5" s="1"/>
  <c r="C14" i="3" s="1"/>
  <c r="C112" i="5"/>
  <c r="D111" i="5"/>
  <c r="D99" i="5" s="1"/>
  <c r="C111" i="5"/>
  <c r="C99" i="5" s="1"/>
  <c r="D110" i="5"/>
  <c r="C110" i="5"/>
  <c r="D109" i="5"/>
  <c r="C109" i="5"/>
  <c r="D108" i="5"/>
  <c r="E108" i="5" s="1"/>
  <c r="C108" i="5"/>
  <c r="E105" i="5"/>
  <c r="E104" i="5"/>
  <c r="E103" i="5"/>
  <c r="E102" i="5"/>
  <c r="D101" i="5"/>
  <c r="C101" i="5"/>
  <c r="C96" i="5"/>
  <c r="E93" i="5"/>
  <c r="E92" i="5"/>
  <c r="D89" i="5"/>
  <c r="C89" i="5"/>
  <c r="E87" i="5"/>
  <c r="E86" i="5"/>
  <c r="E85" i="5"/>
  <c r="D84" i="5"/>
  <c r="E84" i="5" s="1"/>
  <c r="C84" i="5"/>
  <c r="E83" i="5"/>
  <c r="E82" i="5"/>
  <c r="E81" i="5"/>
  <c r="E80" i="5"/>
  <c r="D79" i="5"/>
  <c r="C79" i="5"/>
  <c r="D78" i="5"/>
  <c r="D66" i="5" s="1"/>
  <c r="C78" i="5"/>
  <c r="C66" i="5" s="1"/>
  <c r="D77" i="5"/>
  <c r="C77" i="5"/>
  <c r="C65" i="5" s="1"/>
  <c r="D76" i="5"/>
  <c r="D64" i="5" s="1"/>
  <c r="C76" i="5"/>
  <c r="C64" i="5" s="1"/>
  <c r="D75" i="5"/>
  <c r="D63" i="5" s="1"/>
  <c r="C75" i="5"/>
  <c r="C63" i="5" s="1"/>
  <c r="E72" i="5"/>
  <c r="E71" i="5"/>
  <c r="E70" i="5"/>
  <c r="E69" i="5"/>
  <c r="D68" i="5"/>
  <c r="E68" i="5" s="1"/>
  <c r="C68" i="5"/>
  <c r="D65" i="5"/>
  <c r="E59" i="5"/>
  <c r="D56" i="5"/>
  <c r="C56" i="5"/>
  <c r="E55" i="5"/>
  <c r="E54" i="5"/>
  <c r="E53" i="5"/>
  <c r="E52" i="5"/>
  <c r="D51" i="5"/>
  <c r="C51" i="5"/>
  <c r="E51" i="5" s="1"/>
  <c r="C7" i="3" s="1"/>
  <c r="D50" i="5"/>
  <c r="D38" i="5" s="1"/>
  <c r="C50" i="5"/>
  <c r="C38" i="5" s="1"/>
  <c r="D49" i="5"/>
  <c r="C49" i="5"/>
  <c r="C37" i="5" s="1"/>
  <c r="D48" i="5"/>
  <c r="C48" i="5"/>
  <c r="C36" i="5" s="1"/>
  <c r="D47" i="5"/>
  <c r="D35" i="5" s="1"/>
  <c r="C47" i="5"/>
  <c r="C35" i="5" s="1"/>
  <c r="E44" i="5"/>
  <c r="E43" i="5"/>
  <c r="E42" i="5"/>
  <c r="E41" i="5"/>
  <c r="E40" i="5"/>
  <c r="D40" i="5"/>
  <c r="C40" i="5"/>
  <c r="D19" i="5"/>
  <c r="D11" i="5" s="1"/>
  <c r="C20" i="5" l="1"/>
  <c r="E537" i="5"/>
  <c r="D533" i="5"/>
  <c r="E729" i="5"/>
  <c r="E709" i="5"/>
  <c r="E649" i="5"/>
  <c r="E684" i="5"/>
  <c r="E639" i="5"/>
  <c r="E538" i="5"/>
  <c r="C532" i="5"/>
  <c r="E435" i="5"/>
  <c r="C48" i="3" s="1"/>
  <c r="C425" i="5"/>
  <c r="E430" i="5"/>
  <c r="C47" i="3" s="1"/>
  <c r="C414" i="5"/>
  <c r="E414" i="5" s="1"/>
  <c r="E372" i="5"/>
  <c r="C39" i="3" s="1"/>
  <c r="E416" i="5"/>
  <c r="D15" i="5"/>
  <c r="D7" i="5" s="1"/>
  <c r="E154" i="5"/>
  <c r="C16" i="5"/>
  <c r="E427" i="5"/>
  <c r="D532" i="5"/>
  <c r="E591" i="5"/>
  <c r="E778" i="5"/>
  <c r="C11" i="3"/>
  <c r="C12" i="3"/>
  <c r="E457" i="5"/>
  <c r="E508" i="5"/>
  <c r="E539" i="5"/>
  <c r="E89" i="5"/>
  <c r="E644" i="5"/>
  <c r="E664" i="5"/>
  <c r="E767" i="5"/>
  <c r="E233" i="5"/>
  <c r="E101" i="5"/>
  <c r="E303" i="5"/>
  <c r="E473" i="5"/>
  <c r="E549" i="5"/>
  <c r="E609" i="5"/>
  <c r="E669" i="5"/>
  <c r="E65" i="5"/>
  <c r="E79" i="5"/>
  <c r="C10" i="3" s="1"/>
  <c r="E77" i="5"/>
  <c r="E498" i="5"/>
  <c r="E428" i="5"/>
  <c r="E338" i="5"/>
  <c r="E163" i="5"/>
  <c r="E466" i="5"/>
  <c r="E468" i="5"/>
  <c r="D449" i="5"/>
  <c r="E449" i="5" s="1"/>
  <c r="E503" i="5"/>
  <c r="E352" i="5"/>
  <c r="C35" i="3" s="1"/>
  <c r="E357" i="5"/>
  <c r="C36" i="3" s="1"/>
  <c r="E362" i="5"/>
  <c r="C37" i="3" s="1"/>
  <c r="E367" i="5"/>
  <c r="C38" i="3" s="1"/>
  <c r="E377" i="5"/>
  <c r="C40" i="3" s="1"/>
  <c r="E382" i="5"/>
  <c r="C41" i="3" s="1"/>
  <c r="E387" i="5"/>
  <c r="C42" i="3" s="1"/>
  <c r="E397" i="5"/>
  <c r="C44" i="3" s="1"/>
  <c r="E350" i="5"/>
  <c r="E402" i="5"/>
  <c r="C45" i="3" s="1"/>
  <c r="E349" i="5"/>
  <c r="C347" i="5"/>
  <c r="E407" i="5"/>
  <c r="C34" i="3" s="1"/>
  <c r="D347" i="5"/>
  <c r="E440" i="5"/>
  <c r="C49" i="3" s="1"/>
  <c r="E429" i="5"/>
  <c r="E478" i="5"/>
  <c r="E483" i="5"/>
  <c r="E488" i="5"/>
  <c r="E513" i="5"/>
  <c r="E464" i="5"/>
  <c r="C463" i="5"/>
  <c r="C448" i="5"/>
  <c r="E448" i="5" s="1"/>
  <c r="E465" i="5"/>
  <c r="E467" i="5"/>
  <c r="E540" i="5"/>
  <c r="D17" i="5"/>
  <c r="C531" i="5"/>
  <c r="E551" i="5"/>
  <c r="E556" i="5"/>
  <c r="E561" i="5"/>
  <c r="E566" i="5"/>
  <c r="E571" i="5"/>
  <c r="E576" i="5"/>
  <c r="E581" i="5"/>
  <c r="E586" i="5"/>
  <c r="E596" i="5"/>
  <c r="E550" i="5"/>
  <c r="E601" i="5"/>
  <c r="E611" i="5"/>
  <c r="C606" i="5"/>
  <c r="C530" i="5"/>
  <c r="E548" i="5"/>
  <c r="E616" i="5"/>
  <c r="C546" i="5"/>
  <c r="E654" i="5"/>
  <c r="E659" i="5"/>
  <c r="E674" i="5"/>
  <c r="E679" i="5"/>
  <c r="E689" i="5"/>
  <c r="E694" i="5"/>
  <c r="E699" i="5"/>
  <c r="E637" i="5"/>
  <c r="E704" i="5"/>
  <c r="E714" i="5"/>
  <c r="E719" i="5"/>
  <c r="E724" i="5"/>
  <c r="E734" i="5"/>
  <c r="E739" i="5"/>
  <c r="E744" i="5"/>
  <c r="E623" i="5"/>
  <c r="E749" i="5"/>
  <c r="E638" i="5"/>
  <c r="E626" i="5"/>
  <c r="E754" i="5"/>
  <c r="E635" i="5"/>
  <c r="E776" i="5"/>
  <c r="E777" i="5"/>
  <c r="C18" i="5"/>
  <c r="E18" i="5" s="1"/>
  <c r="C763" i="5"/>
  <c r="E763" i="5" s="1"/>
  <c r="E784" i="5"/>
  <c r="D20" i="5"/>
  <c r="D765" i="5"/>
  <c r="E765" i="5" s="1"/>
  <c r="E779" i="5"/>
  <c r="E774" i="5"/>
  <c r="E208" i="5"/>
  <c r="E243" i="5"/>
  <c r="C25" i="5"/>
  <c r="E179" i="5"/>
  <c r="E308" i="5"/>
  <c r="C32" i="3" s="1"/>
  <c r="D268" i="5"/>
  <c r="E317" i="5"/>
  <c r="E314" i="5" s="1"/>
  <c r="E316" i="5"/>
  <c r="E329" i="5"/>
  <c r="C28" i="3" s="1"/>
  <c r="E324" i="5"/>
  <c r="C27" i="3" s="1"/>
  <c r="C314" i="5"/>
  <c r="E319" i="5"/>
  <c r="C26" i="3" s="1"/>
  <c r="C17" i="5"/>
  <c r="C269" i="5"/>
  <c r="E269" i="5" s="1"/>
  <c r="E293" i="5"/>
  <c r="E277" i="5"/>
  <c r="C29" i="3" s="1"/>
  <c r="E276" i="5"/>
  <c r="D266" i="5"/>
  <c r="C15" i="5"/>
  <c r="C7" i="5" s="1"/>
  <c r="E273" i="5"/>
  <c r="C265" i="5"/>
  <c r="E265" i="5" s="1"/>
  <c r="D271" i="5"/>
  <c r="E287" i="5"/>
  <c r="C31" i="3" s="1"/>
  <c r="E282" i="5"/>
  <c r="C30" i="3" s="1"/>
  <c r="C268" i="5"/>
  <c r="E275" i="5"/>
  <c r="E258" i="5"/>
  <c r="E253" i="5"/>
  <c r="E238" i="5"/>
  <c r="E228" i="5"/>
  <c r="E223" i="5"/>
  <c r="E218" i="5"/>
  <c r="E213" i="5"/>
  <c r="E203" i="5"/>
  <c r="E198" i="5"/>
  <c r="E189" i="5"/>
  <c r="C188" i="5"/>
  <c r="E190" i="5"/>
  <c r="D178" i="5"/>
  <c r="E178" i="5" s="1"/>
  <c r="D188" i="5"/>
  <c r="E193" i="5"/>
  <c r="E76" i="5"/>
  <c r="C74" i="5"/>
  <c r="C24" i="5"/>
  <c r="C98" i="5"/>
  <c r="C31" i="5" s="1"/>
  <c r="E109" i="5"/>
  <c r="E117" i="5"/>
  <c r="C15" i="3" s="1"/>
  <c r="E122" i="5"/>
  <c r="C16" i="3" s="1"/>
  <c r="E132" i="5"/>
  <c r="C18" i="3" s="1"/>
  <c r="E137" i="5"/>
  <c r="C19" i="3" s="1"/>
  <c r="D25" i="5"/>
  <c r="E99" i="5"/>
  <c r="E127" i="5"/>
  <c r="C17" i="3" s="1"/>
  <c r="D26" i="5"/>
  <c r="E111" i="5"/>
  <c r="D96" i="5"/>
  <c r="E96" i="5" s="1"/>
  <c r="C107" i="5"/>
  <c r="D97" i="5"/>
  <c r="D107" i="5"/>
  <c r="C26" i="5"/>
  <c r="E56" i="5"/>
  <c r="C8" i="3" s="1"/>
  <c r="E50" i="5"/>
  <c r="C23" i="5"/>
  <c r="D37" i="5"/>
  <c r="E37" i="5" s="1"/>
  <c r="E49" i="5"/>
  <c r="C32" i="5"/>
  <c r="E170" i="5"/>
  <c r="C23" i="3" s="1"/>
  <c r="D152" i="5"/>
  <c r="D32" i="5" s="1"/>
  <c r="E164" i="5"/>
  <c r="E161" i="5"/>
  <c r="D23" i="5"/>
  <c r="D8" i="5" s="1"/>
  <c r="D24" i="5"/>
  <c r="E151" i="5"/>
  <c r="E165" i="5"/>
  <c r="C22" i="3" s="1"/>
  <c r="E764" i="5"/>
  <c r="E762" i="5"/>
  <c r="E19" i="5"/>
  <c r="C760" i="5"/>
  <c r="E11" i="5"/>
  <c r="E625" i="5"/>
  <c r="E624" i="5"/>
  <c r="C622" i="5"/>
  <c r="C449" i="5"/>
  <c r="E415" i="5"/>
  <c r="C335" i="5"/>
  <c r="E16" i="5"/>
  <c r="E35" i="5"/>
  <c r="C29" i="5"/>
  <c r="E38" i="5"/>
  <c r="E17" i="5"/>
  <c r="D62" i="5"/>
  <c r="C34" i="5"/>
  <c r="D46" i="5"/>
  <c r="D36" i="5"/>
  <c r="E48" i="5"/>
  <c r="E417" i="5"/>
  <c r="E47" i="5"/>
  <c r="C46" i="5"/>
  <c r="C62" i="5"/>
  <c r="E64" i="5"/>
  <c r="E66" i="5"/>
  <c r="E150" i="5"/>
  <c r="D413" i="5"/>
  <c r="D530" i="5"/>
  <c r="E761" i="5"/>
  <c r="E547" i="5"/>
  <c r="D546" i="5"/>
  <c r="C148" i="5"/>
  <c r="E149" i="5"/>
  <c r="D74" i="5"/>
  <c r="E78" i="5"/>
  <c r="E110" i="5"/>
  <c r="C160" i="5"/>
  <c r="E162" i="5"/>
  <c r="E191" i="5"/>
  <c r="E274" i="5"/>
  <c r="D337" i="5"/>
  <c r="D425" i="5"/>
  <c r="E426" i="5"/>
  <c r="D447" i="5"/>
  <c r="D463" i="5"/>
  <c r="D531" i="5"/>
  <c r="C535" i="5"/>
  <c r="D606" i="5"/>
  <c r="E606" i="5" s="1"/>
  <c r="C634" i="5"/>
  <c r="E636" i="5"/>
  <c r="C773" i="5"/>
  <c r="E775" i="5"/>
  <c r="C97" i="5"/>
  <c r="D98" i="5"/>
  <c r="D160" i="5"/>
  <c r="C177" i="5"/>
  <c r="C176" i="5" s="1"/>
  <c r="C266" i="5"/>
  <c r="D267" i="5"/>
  <c r="E267" i="5" s="1"/>
  <c r="C271" i="5"/>
  <c r="E450" i="5"/>
  <c r="E533" i="5"/>
  <c r="D535" i="5"/>
  <c r="E535" i="5" s="1"/>
  <c r="E536" i="5"/>
  <c r="D634" i="5"/>
  <c r="D773" i="5"/>
  <c r="D760" i="5" l="1"/>
  <c r="C8" i="5"/>
  <c r="E8" i="5" s="1"/>
  <c r="E20" i="5"/>
  <c r="D12" i="5"/>
  <c r="E532" i="5"/>
  <c r="C12" i="5"/>
  <c r="E634" i="5"/>
  <c r="E425" i="5"/>
  <c r="C413" i="5"/>
  <c r="E413" i="5" s="1"/>
  <c r="C46" i="3" s="1"/>
  <c r="E546" i="5"/>
  <c r="E7" i="5"/>
  <c r="E531" i="5"/>
  <c r="C14" i="5"/>
  <c r="E160" i="5"/>
  <c r="E152" i="5"/>
  <c r="E74" i="5"/>
  <c r="E347" i="5"/>
  <c r="E463" i="5"/>
  <c r="C446" i="5"/>
  <c r="D14" i="5"/>
  <c r="C9" i="5"/>
  <c r="E12" i="5"/>
  <c r="D529" i="5"/>
  <c r="C529" i="5"/>
  <c r="E24" i="5"/>
  <c r="D622" i="5"/>
  <c r="E622" i="5" s="1"/>
  <c r="C52" i="3" s="1"/>
  <c r="E760" i="5"/>
  <c r="C53" i="3" s="1"/>
  <c r="C10" i="5"/>
  <c r="E25" i="5"/>
  <c r="E268" i="5"/>
  <c r="E271" i="5"/>
  <c r="E15" i="5"/>
  <c r="D10" i="5"/>
  <c r="E188" i="5"/>
  <c r="D176" i="5"/>
  <c r="E176" i="5" s="1"/>
  <c r="C24" i="3" s="1"/>
  <c r="E26" i="5"/>
  <c r="D29" i="5"/>
  <c r="C22" i="5"/>
  <c r="E107" i="5"/>
  <c r="E46" i="5"/>
  <c r="D148" i="5"/>
  <c r="E148" i="5" s="1"/>
  <c r="C21" i="3" s="1"/>
  <c r="E32" i="5"/>
  <c r="E23" i="5"/>
  <c r="D9" i="5"/>
  <c r="D22" i="5"/>
  <c r="E337" i="5"/>
  <c r="D335" i="5"/>
  <c r="E335" i="5" s="1"/>
  <c r="C33" i="3" s="1"/>
  <c r="E36" i="5"/>
  <c r="D30" i="5"/>
  <c r="D34" i="5"/>
  <c r="E34" i="5" s="1"/>
  <c r="C6" i="3" s="1"/>
  <c r="E98" i="5"/>
  <c r="D31" i="5"/>
  <c r="E31" i="5" s="1"/>
  <c r="E447" i="5"/>
  <c r="D446" i="5"/>
  <c r="E62" i="5"/>
  <c r="C9" i="3" s="1"/>
  <c r="E773" i="5"/>
  <c r="E266" i="5"/>
  <c r="C264" i="5"/>
  <c r="E97" i="5"/>
  <c r="C95" i="5"/>
  <c r="C30" i="5"/>
  <c r="C28" i="5" s="1"/>
  <c r="D264" i="5"/>
  <c r="D95" i="5"/>
  <c r="E14" i="5" l="1"/>
  <c r="E446" i="5"/>
  <c r="C50" i="3" s="1"/>
  <c r="C6" i="5"/>
  <c r="E9" i="5"/>
  <c r="E529" i="5"/>
  <c r="C51" i="3" s="1"/>
  <c r="E10" i="5"/>
  <c r="E264" i="5"/>
  <c r="C25" i="3" s="1"/>
  <c r="E22" i="5"/>
  <c r="E95" i="5"/>
  <c r="C13" i="3" s="1"/>
  <c r="D6" i="5"/>
  <c r="E30" i="5"/>
  <c r="D28" i="5"/>
  <c r="E28" i="5" s="1"/>
  <c r="E6" i="5" l="1"/>
  <c r="B53" i="3" l="1"/>
  <c r="F490" i="2"/>
  <c r="F489" i="2"/>
  <c r="F485" i="2"/>
  <c r="F484" i="2"/>
  <c r="F483" i="2"/>
  <c r="F479" i="2"/>
  <c r="F478" i="2"/>
  <c r="F476" i="2"/>
  <c r="F473" i="2"/>
  <c r="F472" i="2"/>
  <c r="F471" i="2"/>
  <c r="F470" i="2"/>
  <c r="F469" i="2"/>
  <c r="F468" i="2"/>
  <c r="F467" i="2"/>
  <c r="F466" i="2"/>
  <c r="F465" i="2"/>
  <c r="F463" i="2"/>
  <c r="F461" i="2"/>
  <c r="F457" i="2"/>
  <c r="F456" i="2"/>
  <c r="F455" i="2"/>
  <c r="F452" i="2"/>
  <c r="F451" i="2"/>
  <c r="F450" i="2"/>
  <c r="F449" i="2"/>
  <c r="F448" i="2"/>
  <c r="F447" i="2"/>
  <c r="F446" i="2"/>
  <c r="F445" i="2"/>
  <c r="F444" i="2"/>
  <c r="F443" i="2"/>
  <c r="F442" i="2"/>
  <c r="F439" i="2"/>
  <c r="F436" i="2"/>
  <c r="F435" i="2"/>
  <c r="F430" i="2"/>
  <c r="F429" i="2"/>
  <c r="F426" i="2"/>
  <c r="F422" i="2"/>
  <c r="F421" i="2"/>
  <c r="F420" i="2"/>
  <c r="F417" i="2"/>
  <c r="F410" i="2"/>
  <c r="F409" i="2"/>
  <c r="F407" i="2"/>
  <c r="F406" i="2"/>
  <c r="F404" i="2"/>
  <c r="F403" i="2"/>
  <c r="F402" i="2"/>
  <c r="F401" i="2"/>
  <c r="F400" i="2"/>
  <c r="F399" i="2"/>
  <c r="F398" i="2"/>
  <c r="F397" i="2"/>
  <c r="F393" i="2"/>
  <c r="F392" i="2"/>
  <c r="F390" i="2"/>
  <c r="F388" i="2"/>
  <c r="F386" i="2"/>
  <c r="F382" i="2"/>
  <c r="F381" i="2"/>
  <c r="F380" i="2"/>
  <c r="F379" i="2"/>
  <c r="F378" i="2"/>
  <c r="F377" i="2"/>
  <c r="F375" i="2"/>
  <c r="F365" i="2"/>
  <c r="F362" i="2" s="1"/>
  <c r="E48" i="3" s="1"/>
  <c r="F357" i="2"/>
  <c r="F354" i="2"/>
  <c r="F349" i="2"/>
  <c r="F347" i="2"/>
  <c r="F346" i="2"/>
  <c r="F345" i="2"/>
  <c r="F344" i="2"/>
  <c r="F340" i="2"/>
  <c r="F334" i="2"/>
  <c r="F330" i="2"/>
  <c r="F321" i="2"/>
  <c r="F318" i="2" s="1"/>
  <c r="E42" i="3" s="1"/>
  <c r="F317" i="2"/>
  <c r="F315" i="2"/>
  <c r="F313" i="2"/>
  <c r="F312" i="2"/>
  <c r="F303" i="2"/>
  <c r="F301" i="2"/>
  <c r="F300" i="2"/>
  <c r="F299" i="2"/>
  <c r="F298" i="2"/>
  <c r="F294" i="2"/>
  <c r="F293" i="2"/>
  <c r="F292" i="2"/>
  <c r="F290" i="2"/>
  <c r="F286" i="2"/>
  <c r="F283" i="2"/>
  <c r="F282" i="2"/>
  <c r="F281" i="2"/>
  <c r="F280" i="2"/>
  <c r="F279" i="2"/>
  <c r="F278" i="2"/>
  <c r="F277" i="2"/>
  <c r="F273" i="2"/>
  <c r="F272" i="2"/>
  <c r="F271" i="2"/>
  <c r="F270" i="2"/>
  <c r="F269" i="2"/>
  <c r="F265" i="2"/>
  <c r="F264" i="2"/>
  <c r="F263" i="2"/>
  <c r="F258" i="2"/>
  <c r="F256" i="2"/>
  <c r="F254" i="2"/>
  <c r="F251" i="2"/>
  <c r="F250" i="2"/>
  <c r="F249" i="2"/>
  <c r="F248" i="2"/>
  <c r="F247" i="2"/>
  <c r="F246" i="2"/>
  <c r="F245" i="2"/>
  <c r="F244" i="2"/>
  <c r="F243" i="2"/>
  <c r="F238" i="2"/>
  <c r="F237" i="2"/>
  <c r="F236" i="2"/>
  <c r="F235" i="2"/>
  <c r="F230" i="2"/>
  <c r="F229" i="2"/>
  <c r="F225" i="2"/>
  <c r="F221" i="2" s="1"/>
  <c r="E31" i="3" s="1"/>
  <c r="F220" i="2"/>
  <c r="F219" i="2"/>
  <c r="F215" i="2"/>
  <c r="F212" i="2" s="1"/>
  <c r="E29" i="3" s="1"/>
  <c r="F211" i="2"/>
  <c r="F210" i="2"/>
  <c r="F204" i="2"/>
  <c r="F202" i="2"/>
  <c r="F193" i="2"/>
  <c r="F192" i="2"/>
  <c r="F190" i="2"/>
  <c r="F188" i="2"/>
  <c r="F186" i="2"/>
  <c r="F184" i="2"/>
  <c r="F181" i="2"/>
  <c r="F180" i="2"/>
  <c r="F177" i="2"/>
  <c r="F175" i="2"/>
  <c r="F174" i="2"/>
  <c r="F173" i="2"/>
  <c r="F172" i="2"/>
  <c r="F171" i="2"/>
  <c r="F170" i="2"/>
  <c r="F169" i="2"/>
  <c r="F168" i="2"/>
  <c r="F167" i="2"/>
  <c r="F166" i="2"/>
  <c r="F165" i="2"/>
  <c r="F164" i="2"/>
  <c r="F163" i="2"/>
  <c r="F162" i="2"/>
  <c r="F158" i="2"/>
  <c r="F156" i="2"/>
  <c r="F155" i="2"/>
  <c r="F152" i="2"/>
  <c r="F151" i="2"/>
  <c r="F150" i="2"/>
  <c r="F149" i="2"/>
  <c r="F148" i="2"/>
  <c r="F147" i="2"/>
  <c r="F146" i="2"/>
  <c r="F145" i="2"/>
  <c r="F130" i="2"/>
  <c r="F129" i="2"/>
  <c r="F128" i="2"/>
  <c r="F127" i="2"/>
  <c r="F126" i="2"/>
  <c r="F124" i="2"/>
  <c r="F121" i="2"/>
  <c r="F120" i="2"/>
  <c r="F109" i="2"/>
  <c r="F107" i="2"/>
  <c r="F105" i="2"/>
  <c r="F104" i="2"/>
  <c r="F103" i="2"/>
  <c r="F102" i="2"/>
  <c r="F98" i="2"/>
  <c r="F96" i="2"/>
  <c r="F95" i="2"/>
  <c r="F88" i="2"/>
  <c r="F86" i="2"/>
  <c r="F84" i="2"/>
  <c r="F81" i="2"/>
  <c r="F77" i="2"/>
  <c r="F75" i="2"/>
  <c r="F74" i="2"/>
  <c r="F73" i="2"/>
  <c r="F72" i="2"/>
  <c r="F70" i="2"/>
  <c r="F69" i="2"/>
  <c r="F68" i="2"/>
  <c r="F58" i="2"/>
  <c r="F54" i="2"/>
  <c r="F52" i="2"/>
  <c r="F49" i="2"/>
  <c r="F48" i="2"/>
  <c r="F43" i="2"/>
  <c r="F40" i="2" s="1"/>
  <c r="E12" i="3" s="1"/>
  <c r="F39" i="2"/>
  <c r="F36" i="2" s="1"/>
  <c r="E11" i="3" s="1"/>
  <c r="F35" i="2"/>
  <c r="F34" i="2"/>
  <c r="F29" i="2"/>
  <c r="F22" i="2"/>
  <c r="F17" i="2"/>
  <c r="F15" i="2"/>
  <c r="F13" i="2"/>
  <c r="F10" i="2"/>
  <c r="A8" i="2"/>
  <c r="A9" i="2" s="1"/>
  <c r="A10" i="2" s="1"/>
  <c r="F432" i="2" l="1"/>
  <c r="F44" i="2"/>
  <c r="F31" i="2"/>
  <c r="E10" i="3" s="1"/>
  <c r="F6" i="2"/>
  <c r="E6" i="3" s="1"/>
  <c r="F7" i="2"/>
  <c r="E7" i="3" s="1"/>
  <c r="F232" i="2"/>
  <c r="E34" i="3" s="1"/>
  <c r="F239" i="2"/>
  <c r="E35" i="3" s="1"/>
  <c r="F259" i="2"/>
  <c r="E36" i="3" s="1"/>
  <c r="F266" i="2"/>
  <c r="E37" i="3" s="1"/>
  <c r="F326" i="2"/>
  <c r="E43" i="3" s="1"/>
  <c r="F341" i="2"/>
  <c r="E45" i="3" s="1"/>
  <c r="F274" i="2"/>
  <c r="E38" i="3" s="1"/>
  <c r="F287" i="2"/>
  <c r="E39" i="3" s="1"/>
  <c r="F295" i="2"/>
  <c r="E40" i="3" s="1"/>
  <c r="F350" i="2"/>
  <c r="E46" i="3" s="1"/>
  <c r="F351" i="2"/>
  <c r="E47" i="3" s="1"/>
  <c r="F309" i="2"/>
  <c r="E41" i="3" s="1"/>
  <c r="F331" i="2"/>
  <c r="E44" i="3" s="1"/>
  <c r="A11" i="2"/>
  <c r="A12" i="2" s="1"/>
  <c r="A13" i="2" s="1"/>
  <c r="A14" i="2" s="1"/>
  <c r="F159" i="2"/>
  <c r="E24" i="3" s="1"/>
  <c r="F142" i="2"/>
  <c r="E23" i="3" s="1"/>
  <c r="F114" i="2"/>
  <c r="E22" i="3" s="1"/>
  <c r="F113" i="2"/>
  <c r="E21" i="3" s="1"/>
  <c r="F78" i="2"/>
  <c r="E17" i="3" s="1"/>
  <c r="F99" i="2"/>
  <c r="E19" i="3" s="1"/>
  <c r="E13" i="3"/>
  <c r="F92" i="2"/>
  <c r="E18" i="3" s="1"/>
  <c r="F226" i="2"/>
  <c r="E32" i="3" s="1"/>
  <c r="F194" i="2"/>
  <c r="E25" i="3" s="1"/>
  <c r="F30" i="2"/>
  <c r="E9" i="3" s="1"/>
  <c r="F480" i="2"/>
  <c r="E53" i="3" s="1"/>
  <c r="F199" i="2"/>
  <c r="E28" i="3" s="1"/>
  <c r="F394" i="2"/>
  <c r="E51" i="3" s="1"/>
  <c r="F372" i="2"/>
  <c r="E50" i="3" s="1"/>
  <c r="F26" i="2"/>
  <c r="E8" i="3" s="1"/>
  <c r="F45" i="2"/>
  <c r="E14" i="3" s="1"/>
  <c r="F216" i="2"/>
  <c r="E30" i="3" s="1"/>
  <c r="F231" i="2"/>
  <c r="E33" i="3" s="1"/>
  <c r="F65" i="2"/>
  <c r="E16" i="3" s="1"/>
  <c r="E52" i="3"/>
  <c r="A15" i="2" l="1"/>
  <c r="A16" i="2" s="1"/>
  <c r="A17" i="2" s="1"/>
  <c r="A18" i="2" s="1"/>
  <c r="A19" i="2" s="1"/>
  <c r="A20" i="2" s="1"/>
  <c r="A21" i="2" s="1"/>
  <c r="A22" i="2" s="1"/>
  <c r="A23" i="2" s="1"/>
  <c r="A24" i="2" s="1"/>
  <c r="A25" i="2" s="1"/>
  <c r="A26" i="2" s="1"/>
  <c r="A27" i="2" s="1"/>
  <c r="A28" i="2" s="1"/>
  <c r="A29" i="2" l="1"/>
  <c r="A31" i="2" s="1"/>
  <c r="A32" i="2" s="1"/>
  <c r="A33" i="2" s="1"/>
  <c r="A34" i="2" s="1"/>
  <c r="A35" i="2" s="1"/>
  <c r="A36" i="2" s="1"/>
  <c r="A37" i="2" s="1"/>
  <c r="A38" i="2" s="1"/>
  <c r="A39" i="2" s="1"/>
  <c r="A40" i="2" s="1"/>
  <c r="A41" i="2" s="1"/>
  <c r="A42" i="2" s="1"/>
  <c r="A43" i="2" s="1"/>
  <c r="A45" i="2" s="1"/>
  <c r="A46" i="2" s="1"/>
  <c r="A47" i="2" s="1"/>
  <c r="A48" i="2" s="1"/>
  <c r="A49" i="2" s="1"/>
  <c r="A50" i="2" s="1"/>
  <c r="A51" i="2" s="1"/>
  <c r="A52" i="2" s="1"/>
  <c r="A53" i="2" s="1"/>
  <c r="A54" i="2" s="1"/>
  <c r="A55" i="2" s="1"/>
  <c r="A56" i="2" s="1"/>
  <c r="A57" i="2" s="1"/>
  <c r="A58" i="2" s="1"/>
  <c r="A59" i="2" s="1"/>
  <c r="A60" i="2" s="1"/>
  <c r="A61" i="2" s="1"/>
  <c r="A62" i="2" s="1"/>
  <c r="A63" i="2" s="1"/>
  <c r="A64" i="2" s="1"/>
  <c r="A65" i="2" s="1"/>
  <c r="A66" i="2" s="1"/>
  <c r="A67" i="2" s="1"/>
  <c r="A68" i="2" s="1"/>
  <c r="A69" i="2" s="1"/>
  <c r="A70" i="2" s="1"/>
  <c r="A71" i="2" s="1"/>
  <c r="A72" i="2" s="1"/>
  <c r="A73" i="2" s="1"/>
  <c r="A74" i="2" s="1"/>
  <c r="A75" i="2" s="1"/>
  <c r="A76" i="2" s="1"/>
  <c r="A77" i="2" s="1"/>
  <c r="A78" i="2" s="1"/>
  <c r="A79" i="2" s="1"/>
  <c r="A80" i="2" s="1"/>
  <c r="A81" i="2" s="1"/>
  <c r="A82" i="2" s="1"/>
  <c r="A83" i="2" s="1"/>
  <c r="A84" i="2" s="1"/>
  <c r="A85" i="2" s="1"/>
  <c r="A86" i="2" s="1"/>
  <c r="A87" i="2" s="1"/>
  <c r="A88" i="2" s="1"/>
  <c r="A92" i="2" l="1"/>
  <c r="A93" i="2" s="1"/>
  <c r="A94" i="2" s="1"/>
  <c r="A95" i="2" s="1"/>
  <c r="A96" i="2" s="1"/>
  <c r="A97" i="2" s="1"/>
  <c r="A98" i="2" s="1"/>
  <c r="A99" i="2" s="1"/>
  <c r="A100" i="2" s="1"/>
  <c r="A101" i="2" s="1"/>
  <c r="A102" i="2" s="1"/>
  <c r="A103" i="2" s="1"/>
  <c r="A104" i="2" s="1"/>
  <c r="A105" i="2" s="1"/>
  <c r="A106" i="2" s="1"/>
  <c r="A107" i="2" s="1"/>
  <c r="A108" i="2" s="1"/>
  <c r="A109" i="2" s="1"/>
  <c r="A110" i="2" s="1"/>
  <c r="A111" i="2" s="1"/>
  <c r="A112" i="2" s="1"/>
  <c r="A114" i="2" s="1"/>
  <c r="A115" i="2" s="1"/>
  <c r="A116" i="2" s="1"/>
  <c r="A117" i="2" s="1"/>
  <c r="A118" i="2" s="1"/>
  <c r="A119" i="2" s="1"/>
  <c r="A120" i="2" s="1"/>
  <c r="A121" i="2" s="1"/>
  <c r="A122" i="2" s="1"/>
  <c r="A123" i="2" s="1"/>
  <c r="A125" i="2" s="1"/>
  <c r="A126" i="2" s="1"/>
  <c r="A127" i="2" s="1"/>
  <c r="A128" i="2" s="1"/>
  <c r="A129" i="2" s="1"/>
  <c r="A130" i="2" s="1"/>
  <c r="A131" i="2" s="1"/>
  <c r="A132" i="2" s="1"/>
  <c r="A133" i="2" s="1"/>
  <c r="A134" i="2" s="1"/>
  <c r="A135" i="2" s="1"/>
  <c r="A136" i="2" s="1"/>
  <c r="A137" i="2" s="1"/>
  <c r="A138" i="2" s="1"/>
  <c r="A139" i="2" s="1"/>
  <c r="A140" i="2" s="1"/>
  <c r="A141" i="2" s="1"/>
  <c r="A142" i="2" s="1"/>
  <c r="A143" i="2" s="1"/>
  <c r="A144" i="2" s="1"/>
  <c r="A145" i="2" s="1"/>
  <c r="A148" i="2" s="1"/>
  <c r="A149" i="2" s="1"/>
  <c r="A150" i="2" s="1"/>
  <c r="A151" i="2" s="1"/>
  <c r="A152" i="2" s="1"/>
  <c r="A153" i="2" s="1"/>
  <c r="A154" i="2" s="1"/>
  <c r="A156" i="2" s="1"/>
  <c r="A157" i="2" s="1"/>
  <c r="A158" i="2" s="1"/>
  <c r="A160" i="2" s="1"/>
  <c r="A161" i="2" s="1"/>
  <c r="A162" i="2" s="1"/>
  <c r="A179" i="2" s="1"/>
  <c r="A180" i="2" s="1"/>
  <c r="A181" i="2" s="1"/>
  <c r="A182" i="2" s="1"/>
  <c r="A183" i="2" s="1"/>
  <c r="A185" i="2" s="1"/>
  <c r="A187" i="2" s="1"/>
  <c r="A189" i="2" s="1"/>
  <c r="A89" i="2"/>
  <c r="A90" i="2" s="1"/>
  <c r="A91" i="2" s="1"/>
  <c r="A190" i="2" l="1"/>
  <c r="A192" i="2" s="1"/>
  <c r="A195" i="2" s="1"/>
  <c r="A196" i="2" s="1"/>
  <c r="A197" i="2" s="1"/>
  <c r="A198" i="2" s="1"/>
  <c r="A199" i="2" s="1"/>
  <c r="A200" i="2" s="1"/>
  <c r="A201" i="2" s="1"/>
  <c r="A202" i="2" s="1"/>
  <c r="A191" i="2"/>
  <c r="A204" i="2" l="1"/>
  <c r="A205" i="2" s="1"/>
  <c r="A206" i="2" s="1"/>
  <c r="A207" i="2" s="1"/>
  <c r="A203" i="2"/>
  <c r="A210" i="2" l="1"/>
  <c r="A211" i="2" s="1"/>
  <c r="A212" i="2" s="1"/>
  <c r="A213" i="2" s="1"/>
  <c r="A214" i="2" s="1"/>
  <c r="A215" i="2" s="1"/>
  <c r="A216" i="2" s="1"/>
  <c r="A217" i="2" s="1"/>
  <c r="A218" i="2" s="1"/>
  <c r="A219" i="2" s="1"/>
  <c r="A220" i="2" s="1"/>
  <c r="A221" i="2" s="1"/>
  <c r="A222" i="2" s="1"/>
  <c r="A223" i="2" s="1"/>
  <c r="A208" i="2"/>
  <c r="A209" i="2" s="1"/>
  <c r="A225" i="2" l="1"/>
  <c r="A224" i="2"/>
  <c r="A226" i="2" s="1"/>
  <c r="A227" i="2" s="1"/>
  <c r="A228" i="2" s="1"/>
  <c r="A229" i="2" s="1"/>
  <c r="A230" i="2" s="1"/>
  <c r="A232" i="2" s="1"/>
  <c r="A233" i="2" s="1"/>
  <c r="A234" i="2" s="1"/>
  <c r="A235" i="2" s="1"/>
  <c r="A237" i="2" s="1"/>
  <c r="A239" i="2" s="1"/>
  <c r="A240" i="2" s="1"/>
  <c r="A241" i="2" s="1"/>
  <c r="A242" i="2" s="1"/>
  <c r="A254" i="2" s="1"/>
  <c r="A255" i="2" s="1"/>
  <c r="A256" i="2" s="1"/>
  <c r="A257" i="2" s="1"/>
  <c r="A258" i="2" s="1"/>
  <c r="A259" i="2" s="1"/>
  <c r="A260" i="2" s="1"/>
  <c r="A261" i="2" s="1"/>
  <c r="A262" i="2" l="1"/>
  <c r="A263" i="2" s="1"/>
  <c r="A264" i="2" s="1"/>
  <c r="A265" i="2" s="1"/>
  <c r="A266" i="2" s="1"/>
  <c r="A267" i="2" s="1"/>
  <c r="A268" i="2" s="1"/>
  <c r="A269" i="2" s="1"/>
  <c r="A270" i="2" s="1"/>
  <c r="A271" i="2" s="1"/>
  <c r="A272" i="2" s="1"/>
  <c r="A273" i="2" s="1"/>
  <c r="A274" i="2" s="1"/>
  <c r="A275" i="2" s="1"/>
  <c r="A276" i="2" s="1"/>
  <c r="A277" i="2" s="1"/>
  <c r="A278" i="2" s="1"/>
  <c r="A279" i="2" s="1"/>
  <c r="A280" i="2" l="1"/>
  <c r="A281" i="2" s="1"/>
  <c r="A282" i="2" s="1"/>
  <c r="A283" i="2" s="1"/>
  <c r="A284" i="2" s="1"/>
  <c r="A285" i="2" l="1"/>
  <c r="A286" i="2" s="1"/>
  <c r="A287" i="2" s="1"/>
  <c r="A288" i="2" s="1"/>
  <c r="A289" i="2" s="1"/>
  <c r="A290" i="2" s="1"/>
  <c r="A291" i="2" s="1"/>
  <c r="A292" i="2" s="1"/>
  <c r="A293" i="2" s="1"/>
  <c r="A294" i="2" s="1"/>
  <c r="A295" i="2" s="1"/>
  <c r="A296" i="2" s="1"/>
  <c r="A297" i="2" s="1"/>
  <c r="A298" i="2" s="1"/>
  <c r="A299" i="2" s="1"/>
  <c r="A300" i="2" s="1"/>
  <c r="A301" i="2" s="1"/>
  <c r="A302" i="2" s="1"/>
  <c r="A303" i="2" s="1"/>
  <c r="A304" i="2" s="1"/>
  <c r="A305" i="2" s="1"/>
  <c r="A306" i="2" s="1"/>
  <c r="A307" i="2" s="1"/>
  <c r="A308" i="2" s="1"/>
  <c r="A309" i="2"/>
  <c r="A310" i="2" s="1"/>
  <c r="A311" i="2" s="1"/>
  <c r="A312" i="2" s="1"/>
  <c r="A313" i="2" l="1"/>
  <c r="A314" i="2" s="1"/>
  <c r="A318" i="2" s="1"/>
  <c r="A319" i="2" s="1"/>
  <c r="A320" i="2" s="1"/>
  <c r="A321" i="2" s="1"/>
  <c r="A322" i="2" s="1"/>
  <c r="A323" i="2" s="1"/>
  <c r="A324" i="2" s="1"/>
  <c r="A325" i="2" s="1"/>
  <c r="A326" i="2" s="1"/>
  <c r="A327" i="2" s="1"/>
  <c r="A328" i="2" s="1"/>
  <c r="A329" i="2" s="1"/>
  <c r="A330" i="2" l="1"/>
  <c r="A331" i="2" s="1"/>
  <c r="A332" i="2" s="1"/>
  <c r="A333" i="2" s="1"/>
  <c r="A334" i="2" s="1"/>
  <c r="A335" i="2" s="1"/>
  <c r="A339" i="2" s="1"/>
  <c r="A340" i="2" s="1"/>
  <c r="A341" i="2" s="1"/>
  <c r="A342" i="2" s="1"/>
  <c r="A343" i="2" s="1"/>
  <c r="A344" i="2" s="1"/>
  <c r="A345" i="2" s="1"/>
  <c r="A346" i="2" s="1"/>
  <c r="A347" i="2" s="1"/>
  <c r="A348" i="2" s="1"/>
  <c r="A349" i="2" s="1"/>
  <c r="A351" i="2" l="1"/>
  <c r="A352" i="2" s="1"/>
  <c r="A353" i="2" s="1"/>
  <c r="A354" i="2" s="1"/>
  <c r="A355" i="2" s="1"/>
  <c r="A356" i="2" s="1"/>
  <c r="A357" i="2" s="1"/>
  <c r="A358" i="2" l="1"/>
  <c r="A359" i="2" s="1"/>
  <c r="A360" i="2" s="1"/>
  <c r="A361" i="2" s="1"/>
  <c r="A362" i="2"/>
  <c r="A363" i="2" s="1"/>
  <c r="A364" i="2" s="1"/>
  <c r="A365" i="2" s="1"/>
  <c r="A366" i="2" s="1"/>
  <c r="A367" i="2" s="1"/>
  <c r="A368" i="2" s="1"/>
  <c r="A369" i="2" s="1"/>
  <c r="A370" i="2" l="1"/>
  <c r="A371" i="2" s="1"/>
  <c r="A373" i="2" s="1"/>
  <c r="A374" i="2" s="1"/>
  <c r="A375" i="2" s="1"/>
  <c r="A376" i="2" s="1"/>
  <c r="A377" i="2" s="1"/>
  <c r="A378" i="2" s="1"/>
  <c r="A379" i="2" s="1"/>
  <c r="A380" i="2" s="1"/>
  <c r="A381" i="2" s="1"/>
  <c r="A382" i="2" s="1"/>
  <c r="A383" i="2" s="1"/>
  <c r="A384" i="2" s="1"/>
  <c r="A385" i="2" s="1"/>
  <c r="A386" i="2" s="1"/>
  <c r="A387" i="2" s="1"/>
  <c r="A388" i="2" s="1"/>
  <c r="A389" i="2" s="1"/>
  <c r="A390" i="2" s="1"/>
  <c r="A391" i="2" s="1"/>
  <c r="A392" i="2" s="1"/>
  <c r="A393" i="2" s="1"/>
  <c r="A395" i="2" s="1"/>
  <c r="A396" i="2" s="1"/>
  <c r="A397" i="2" s="1"/>
  <c r="A398" i="2" s="1"/>
  <c r="A399" i="2" s="1"/>
  <c r="A400" i="2" s="1"/>
  <c r="A401" i="2" s="1"/>
  <c r="A402" i="2" s="1"/>
  <c r="A403" i="2" s="1"/>
  <c r="A404" i="2" s="1"/>
  <c r="A405" i="2" s="1"/>
  <c r="A406" i="2" s="1"/>
  <c r="A407" i="2" s="1"/>
  <c r="A408" i="2" s="1"/>
  <c r="A409" i="2" s="1"/>
  <c r="A411" i="2" s="1"/>
  <c r="A416" i="2" s="1"/>
  <c r="A417" i="2" s="1"/>
  <c r="A418" i="2" s="1"/>
  <c r="A419" i="2" s="1"/>
  <c r="A420" i="2" s="1"/>
  <c r="A421" i="2" s="1"/>
  <c r="A422" i="2" s="1"/>
  <c r="A423" i="2" s="1"/>
  <c r="A424" i="2" s="1"/>
  <c r="A425" i="2" s="1"/>
  <c r="A426" i="2" s="1"/>
  <c r="A427" i="2" s="1"/>
  <c r="A428" i="2" s="1"/>
  <c r="A429" i="2" s="1"/>
  <c r="A431" i="2" s="1"/>
  <c r="A433" i="2" s="1"/>
  <c r="A434" i="2" s="1"/>
  <c r="A435" i="2" s="1"/>
  <c r="A436" i="2" s="1"/>
  <c r="A437" i="2" l="1"/>
  <c r="A438" i="2" s="1"/>
  <c r="A439" i="2" s="1"/>
  <c r="A440" i="2" s="1"/>
  <c r="A441" i="2" s="1"/>
  <c r="A442" i="2" s="1"/>
  <c r="A412" i="2"/>
  <c r="A413" i="2" s="1"/>
  <c r="A443" i="2" l="1"/>
  <c r="A444" i="2" s="1"/>
  <c r="A445" i="2" s="1"/>
  <c r="A446" i="2" s="1"/>
  <c r="A447" i="2" s="1"/>
  <c r="A448" i="2" l="1"/>
  <c r="A449" i="2" s="1"/>
  <c r="A450" i="2" s="1"/>
  <c r="A451" i="2" s="1"/>
  <c r="A452" i="2" s="1"/>
  <c r="A453" i="2" s="1"/>
  <c r="A454" i="2" s="1"/>
  <c r="A455" i="2" s="1"/>
  <c r="A456" i="2" s="1"/>
  <c r="A457" i="2" s="1"/>
  <c r="A458" i="2" s="1"/>
  <c r="A459" i="2" s="1"/>
  <c r="A460" i="2" s="1"/>
  <c r="A461" i="2" s="1"/>
  <c r="A462" i="2" s="1"/>
  <c r="A463" i="2" s="1"/>
  <c r="A464" i="2" s="1"/>
  <c r="A465" i="2" s="1"/>
  <c r="A466" i="2" s="1"/>
  <c r="A467" i="2" s="1"/>
  <c r="A468" i="2" s="1"/>
  <c r="A469" i="2" s="1"/>
  <c r="A470" i="2" s="1"/>
  <c r="A471" i="2" s="1"/>
  <c r="A472" i="2" s="1"/>
  <c r="A473" i="2" s="1"/>
  <c r="A474" i="2" s="1"/>
  <c r="A475" i="2" s="1"/>
  <c r="A476" i="2" s="1"/>
  <c r="A477" i="2" s="1"/>
  <c r="A478" i="2" s="1"/>
  <c r="A479" i="2" s="1"/>
  <c r="A481" i="2" s="1"/>
  <c r="A482" i="2" s="1"/>
  <c r="A483" i="2" s="1"/>
  <c r="A484" i="2" s="1"/>
  <c r="A485" i="2" s="1"/>
  <c r="A486" i="2" s="1"/>
  <c r="A487" i="2" s="1"/>
  <c r="A488" i="2" s="1"/>
  <c r="A489" i="2" s="1"/>
  <c r="A490" i="2" s="1"/>
</calcChain>
</file>

<file path=xl/sharedStrings.xml><?xml version="1.0" encoding="utf-8"?>
<sst xmlns="http://schemas.openxmlformats.org/spreadsheetml/2006/main" count="1914" uniqueCount="772">
  <si>
    <t>№ п/п</t>
  </si>
  <si>
    <t>Наименование мероприятия / 
Источники расходов на финансирование</t>
  </si>
  <si>
    <t>Объем расходов на выполнение мероприятия за счет всех источников ресурсного обеспечения, тыс.руб.</t>
  </si>
  <si>
    <t>откл., %</t>
  </si>
  <si>
    <t>3</t>
  </si>
  <si>
    <t>4</t>
  </si>
  <si>
    <t>5</t>
  </si>
  <si>
    <t>Всего по муниципальным программам, в т.ч.:</t>
  </si>
  <si>
    <t>средства публично-правовой компании «Фонд развития территорий»</t>
  </si>
  <si>
    <t>федеральный бюджет</t>
  </si>
  <si>
    <t>областной бюджет</t>
  </si>
  <si>
    <t>местный бюджет</t>
  </si>
  <si>
    <t>средства собственников</t>
  </si>
  <si>
    <t>внебюджетные источники</t>
  </si>
  <si>
    <t>Капитальные вложения</t>
  </si>
  <si>
    <t>Всего по капитальным вложениям, в т.ч.:</t>
  </si>
  <si>
    <t>Прочие нужды</t>
  </si>
  <si>
    <t>Всего по прочим нуждам, в т.ч.:</t>
  </si>
  <si>
    <t>Программы Администрации Каменск-Уральского городского округа (I - IV)</t>
  </si>
  <si>
    <t>Всего по Администрации Каменск-Уральского городского округа (прочие нужды), в т.ч.:</t>
  </si>
  <si>
    <t>-</t>
  </si>
  <si>
    <t>I</t>
  </si>
  <si>
    <t>Всего по программе, в т.ч.</t>
  </si>
  <si>
    <t>1</t>
  </si>
  <si>
    <t>2</t>
  </si>
  <si>
    <t>II</t>
  </si>
  <si>
    <t>III</t>
  </si>
  <si>
    <t>6</t>
  </si>
  <si>
    <t>7</t>
  </si>
  <si>
    <t>Обеспечивающая подпрограмма, в т.ч.:</t>
  </si>
  <si>
    <t>IV</t>
  </si>
  <si>
    <t>Всего по программе, в т.ч.:</t>
  </si>
  <si>
    <t>V</t>
  </si>
  <si>
    <t>8</t>
  </si>
  <si>
    <t>9</t>
  </si>
  <si>
    <t>10</t>
  </si>
  <si>
    <t>11</t>
  </si>
  <si>
    <t>12</t>
  </si>
  <si>
    <t>VI</t>
  </si>
  <si>
    <t>Подпрограмма 4. «Строительство объектов транспортной инфраструктуры», в т.ч.:</t>
  </si>
  <si>
    <t>Подпрограмма 5. «Строительство объектов инженерной инфраструктуры», в т.ч.:</t>
  </si>
  <si>
    <t>Подпрограмма 7. «Строительство объектов физической культуры и спорта», в т.ч.:</t>
  </si>
  <si>
    <t>Подпрограмма 8. «Строительство объектов образовательных учреждений», в т.ч.:</t>
  </si>
  <si>
    <t>Подпрограмма 9. «Строительство объектов культуры», в т.ч.:</t>
  </si>
  <si>
    <t>Подпрограмма 10. «Строительство и реконструкция объектов благоустройства», в т.ч.:</t>
  </si>
  <si>
    <t>Подпрограмма 1. «Обеспечение деятельности органа местного самоуправления «Комитет по архитектуре и градостроительству Каменск-Уральского городского округа», в т.ч.:</t>
  </si>
  <si>
    <t>Подпрограмма 2. «Обеспечение деятельности муниципального казенного учреждения «Управление капитального строительства», в т.ч.:</t>
  </si>
  <si>
    <t>Подпрограмма 3. «Мероприятия в области строи-тельства, архитектуры и градостроительства», в т.ч.:</t>
  </si>
  <si>
    <t>VII</t>
  </si>
  <si>
    <t>Подпрограмма «Функционирование дорожного хозяйства», в т.ч.:</t>
  </si>
  <si>
    <t>Подпрограмма «Организация транспортного обслуживания населения», в т.ч.:</t>
  </si>
  <si>
    <t>Подпрограмма «Обеспечение функционирования лесного хозяйства», в т.ч.:</t>
  </si>
  <si>
    <t>Подпрограмма «Организация и содержание объектов благоустройства», в т.ч.:</t>
  </si>
  <si>
    <t>Подпрограмма «Организация оказания ритуальных услуг и содержание мест захоронения», в т.ч.:</t>
  </si>
  <si>
    <t>Подпрограмма «Природоохранная деятельность», в т.ч.:</t>
  </si>
  <si>
    <t>Подпрограмма «Обеспечение первичных мер пожарной безопасности», в т.ч.:</t>
  </si>
  <si>
    <t>Подпрограмма «Модернизация и реконструкция объектов коммунальной инфраструктуры», в т.ч.:</t>
  </si>
  <si>
    <t>Подпрограмма «Организация и обеспечение безопасности дорожного движения», в т.ч.:</t>
  </si>
  <si>
    <t>Подпрограмма «Осуществление государственного полномочия Свердловской области в сфере организации мероприятий при осуществлении деятельности по обращению с животными без владельцев», в т.ч.:</t>
  </si>
  <si>
    <t>VIII</t>
  </si>
  <si>
    <t>Всего по капитальным вложениям,
в т.ч.:</t>
  </si>
  <si>
    <t>Подпрограмма 2 «Повышение благоустройства жилищного фонда», в т.ч.:</t>
  </si>
  <si>
    <t>Подпрограмма 3 «Обеспечение деятельности отраслевого органа Администрации Каменск-Уральского городского округа по жилищному хозяйству», в т.ч.:</t>
  </si>
  <si>
    <t>IX</t>
  </si>
  <si>
    <t>Мероприятие «Реконструкция западного корпуса Краеведческого музея», в т.ч.:</t>
  </si>
  <si>
    <t>15</t>
  </si>
  <si>
    <t>16</t>
  </si>
  <si>
    <t>13</t>
  </si>
  <si>
    <t>X</t>
  </si>
  <si>
    <t>Общепрограммные расходы всего, в т.ч.:</t>
  </si>
  <si>
    <t>14</t>
  </si>
  <si>
    <t>XI</t>
  </si>
  <si>
    <t>Всего по капитальным нуждам, в т.ч.:</t>
  </si>
  <si>
    <t>17</t>
  </si>
  <si>
    <t>18</t>
  </si>
  <si>
    <t>19</t>
  </si>
  <si>
    <t>XII</t>
  </si>
  <si>
    <t>Муниципальная программа «Формирование современной городской среды на территории Каменск-Уральского городского округа на 2017-2030 годы»</t>
  </si>
  <si>
    <t>Благоустройство общественных территорий, в т.ч.:</t>
  </si>
  <si>
    <t>Благоустройство дворовых территорий, в т.ч.:</t>
  </si>
  <si>
    <t>О. В. Ломаева</t>
  </si>
  <si>
    <t>Наименование цели (целей) и задач, целевых показателей</t>
  </si>
  <si>
    <t>Единицы измерения</t>
  </si>
  <si>
    <t>Значение целевого показателя</t>
  </si>
  <si>
    <t>план</t>
  </si>
  <si>
    <t>факт</t>
  </si>
  <si>
    <t>исполнение, %</t>
  </si>
  <si>
    <t>Цель. Сохранение системы дополнительных мер по социальной поддержки отдельных категорий граждан</t>
  </si>
  <si>
    <t>Целевой показатель 1. Количество граждан, получивших материальную помощь</t>
  </si>
  <si>
    <t>человек</t>
  </si>
  <si>
    <t>Задача 2. Социальная поддержка детей из малообеспеченных семей</t>
  </si>
  <si>
    <t>Целевой показатель 4. Количество участников социально-значимых мероприятий</t>
  </si>
  <si>
    <t>Целевой показатель 5. Количество многодетных семей, получивших социальную выплату взамен земельного участка, предоставляемого для индивидуального жилищного строительства в собственность бесплатно</t>
  </si>
  <si>
    <t>процент от заявившихся граждан, отвечающих установ-ленным требованиям</t>
  </si>
  <si>
    <t>Задача 7. Социальная поддержка отдельных категорий граждан путем снижения налоговой нагрузки в результате освобождения от уплаты земельного налога или уменьшения налогооблагаемой базы по земельному налогу гражданам и организациям</t>
  </si>
  <si>
    <t>Целевой показатель 8. Предоставление налоговой льготы по уменьшению налогооблагаемой базы по земельному налогу гражданам и организациям</t>
  </si>
  <si>
    <t>процент</t>
  </si>
  <si>
    <t xml:space="preserve">Задача. Повышение уровня информированности населения о возможности распространения социально значимых заболеваний и заболеваний, представляющих опасность для окружающих, о мерах профилактики таких заболеваний
</t>
  </si>
  <si>
    <t>Целевой показатель 2. Количество информационных материалов (полиграфическая и сувенирная продукция и т.п.), размещенных в образовательных учреждениях, учреждениях культуры, физической культуры и спорта, в других организациях, расположенных на территории муниципального образования</t>
  </si>
  <si>
    <t>Цель. Улучшение жилищных условий молодых семей</t>
  </si>
  <si>
    <t>единиц</t>
  </si>
  <si>
    <t>%</t>
  </si>
  <si>
    <t>Цель. Обеспечение жильем граждан, нуждающихся в улучшении жилищных условий</t>
  </si>
  <si>
    <t>Задача. Обеспечение благоустроенными жилыми помещениями малоимущих граждан, признанных в установленном порядке нуждающимися в улучшении жилищных условий, а также граждан, проживающих в аварийном жилищном фонде по договорам социального найма</t>
  </si>
  <si>
    <t>Целевой показатель 1. Количество предоставленных выплат молодым специалистам</t>
  </si>
  <si>
    <t xml:space="preserve">Задача 1. Обеспечение финансовой, имущественной, информационной, консультационной поддержки СО НКО
</t>
  </si>
  <si>
    <t xml:space="preserve">Целевой показатель 1. Количество СО НКО, получивших поддержку из местного бюджета </t>
  </si>
  <si>
    <t>тыс.руб.</t>
  </si>
  <si>
    <t xml:space="preserve">Целевой показатель 6. Объем благотворительной деятельности по муниципальному образованию
</t>
  </si>
  <si>
    <t>млн.руб.</t>
  </si>
  <si>
    <t xml:space="preserve">Задача 5. Содействие повышению эффективности и профессионализма деятельности СО НКО
</t>
  </si>
  <si>
    <t>Цель. Создание условий для удовлетворения потребностей населения, органов власти, организаций Свердловской области в ретроспективной информации и сохранение для общества и государства их исторического наследия</t>
  </si>
  <si>
    <t>Задача 1. Обеспечение единого информационного пространства и удовлетворение потребностей в архивной информации в Свердловской области</t>
  </si>
  <si>
    <t>Доля архивных документов, включенных в электронные описи, от общего количества архивных документов, постоянного срока хранения, находящихся на хранении в МКУ «Архив Каменск-Уральского городского округа»</t>
  </si>
  <si>
    <t>Доля социально-правовых запросов граждан, исполненных в установленные сроки</t>
  </si>
  <si>
    <t>Доля числа пользователей архивными документами, удовлетворенных качеством услуг</t>
  </si>
  <si>
    <t>Доля принятых на постоянное хранение архивных документов от общего количества документов Архивного фонда Российской Федерации, подлежащих приему в установленные законодательством сроки</t>
  </si>
  <si>
    <t>Количество сотрудников, повысивших в течение года свой профессиональный уровень</t>
  </si>
  <si>
    <t>Задача 3. Обеспечение исполнения муниципальным архивом государственных полномочий Свердловской области по хранению, учету и использованию архивных документов, относящихся к собственности Свердловской области</t>
  </si>
  <si>
    <t>единиц
хранения</t>
  </si>
  <si>
    <t>Цель. Формирование информационной среды муниципального образования, направленной на сохранение и поддержание социальной и экономической стабильности посредством информационных ресурсов - связи, электронных и печатных СМИ, новых компьютерных и цифровых информационных технологий</t>
  </si>
  <si>
    <t xml:space="preserve">Задача 1. Развитие информационно-технологической инфраструктуры Администрации городского округа
</t>
  </si>
  <si>
    <t>Задача 2. Создание условий для распространения своевременной, достоверной, полной, разносторонней информации о политических, социально-экономических и иных событиях муниципального образования</t>
  </si>
  <si>
    <t>минут</t>
  </si>
  <si>
    <t>Задача 3. Мотивация жителей муниципального образования, общественных объединений, организаций к общественным инициативам, привлечение к активному участию в жизни городского сообщества</t>
  </si>
  <si>
    <t>количество конкурсов</t>
  </si>
  <si>
    <t>Задача 4. Социальное обеспечение отдельных категорий граждан, ранее занимавших должности муниципальной службы в муниципальном образовании, в соответствии с законодательством Российской Федерации</t>
  </si>
  <si>
    <t>Цель. Развитие и обеспечение функционирования системы комплексной профилактики правонарушений и употребления психоактивных веществ (далее – ПАВ) на территории муниципального образования</t>
  </si>
  <si>
    <t xml:space="preserve">Задача 1. Формирование у детей, подростков и молодежи устойчивой мотивации выбора здорового образа жизни и негативного отношения к употреблению алкоголя, наркотиков и психоактивных веществ
</t>
  </si>
  <si>
    <t>Целевой показатель 1. Количество обучающихся 5-11 классов, вовлеченных в мероприятия правовой направленности и охваченных пропагандой о вреде употребления ПАВ</t>
  </si>
  <si>
    <t>чел.</t>
  </si>
  <si>
    <t xml:space="preserve">Целевой показатель 2. Количество обучающихся в учреждениях среднего профессионального и высшего образования, вовлеченных в мероприятия правовой направленности и охваченных пропагандой о вреде употребления ПАВ
</t>
  </si>
  <si>
    <r>
      <t>Задача 2.</t>
    </r>
    <r>
      <rPr>
        <b/>
        <sz val="12"/>
        <color indexed="8"/>
        <rFont val="Times New Roman"/>
        <family val="1"/>
        <charset val="204"/>
      </rPr>
      <t xml:space="preserve"> </t>
    </r>
    <r>
      <rPr>
        <sz val="12"/>
        <color indexed="8"/>
        <rFont val="Times New Roman"/>
        <family val="1"/>
        <charset val="204"/>
      </rPr>
      <t>Поддержка деятельности добровольных народных дружин</t>
    </r>
  </si>
  <si>
    <t xml:space="preserve">Целевой показатель 3. Участие членов добровольной народной дружины в охране общественного порядка
</t>
  </si>
  <si>
    <t>час.</t>
  </si>
  <si>
    <t>Цель. Профилактика терроризма, а также минимизация и (или) ликвидация последствий его проявлений на территории Каменск-Уральского городского округа</t>
  </si>
  <si>
    <t>Задача 1. Совершенствование координации деятельности территориальных органов федеральных органов исполнительной власти, органов исполнительной власти Свердловской области и органов местного самоуправления Каменск-Уральского городского округа в профилактике терроризма</t>
  </si>
  <si>
    <t>Целевой показатель 1. Наличие подготовленного в установленные сроки отчета по мониторингу общественно-политических, социально-экономических и иных процессов, оказывающих влияние на ситуацию в сфере профилактики терроризма</t>
  </si>
  <si>
    <t>Целевой показатель 2. Количество проведенных заседаний антитеррористической комиссии в Каменск-Уральском городском округе</t>
  </si>
  <si>
    <t>Целевой показатель 3. Количество специалистов, прошедших обучение по вопросам профилактики терроризма</t>
  </si>
  <si>
    <t>Целевой показатель 4. Количество проведенных  тренировок по отработке порядка действий при угрозе совершения или совершении террористического акта работников объектов (территорий), к антитеррористической защищенности которых установлены отдельные требования нормативными правовыми актами Российской Федерации, находящихся в муниципальной собственности или в ведении органов местного самоуправления</t>
  </si>
  <si>
    <t>Задача 2. Проведение информационно-пропагандистских мероприятий по разъяснению сущности терроризма и его общественной опасности, а также по формированию у граждан неприятия идеологии терроризма</t>
  </si>
  <si>
    <t>Целевой показатель 5. Количество информационно-пропагандистских мате-риалов по профилактике терроризма (листовок, памяток, баннеров и т.д.)</t>
  </si>
  <si>
    <t>единиц листовок, памяток, брошюр</t>
  </si>
  <si>
    <t>Целевой показатель 6. Количество мест массового пребывания людей, приведенных в соответствие с требованиями антитеррористической защищенности</t>
  </si>
  <si>
    <t>процентов</t>
  </si>
  <si>
    <t>Обеспечивающая подпрограмма</t>
  </si>
  <si>
    <t>Показатели не установлены</t>
  </si>
  <si>
    <t>Задача 1. Стимулирование развития субъектов МСП и самозанятых граждан</t>
  </si>
  <si>
    <t>Количество субъектов МСП, получивших поддержку в виде субсидий на возмещение затрат, связанных с рекламой их товаров (работ, услуг)</t>
  </si>
  <si>
    <t>Организация выставки и других мероприятий для субъектов МСП и самозанятых граждан</t>
  </si>
  <si>
    <t>Общее число участников (субъектов МСП, самозанятых граждан), мероприятий пропаганды и популяризации предпринимательской деятельности, в том числе субъекты МСП, получившие консультационные услуги в центре "Мой бизнес" (пр. Победы, 75)</t>
  </si>
  <si>
    <t>Ведение и модерация сайта (сайт Муниципального фонда www.mspkamensk.ru)</t>
  </si>
  <si>
    <t xml:space="preserve">Предоставление помещения Муниципальному фонду </t>
  </si>
  <si>
    <t>тыс. руб.</t>
  </si>
  <si>
    <t>количество плательщиков</t>
  </si>
  <si>
    <t>Задача 2. Содействие в обеспечении конкурентоспособности МСП и самозанятых граждан</t>
  </si>
  <si>
    <t>Число субъектов МСП в расчете на 10 тыс. человек населения</t>
  </si>
  <si>
    <t>единиц / 10 000 жителей</t>
  </si>
  <si>
    <t>Доля среднесписочной численности работников (без внешних совместителей) малых и средних предприятий в среднесписочной численности работников (без внешних совместителей) всех предприятий и организаций муниципального образования</t>
  </si>
  <si>
    <t>Количество субъектов малого и среднего предпринимательства (на начало года за предыдущий год)</t>
  </si>
  <si>
    <t>Количество самозанятых граждан, применяющих специальный налоговый режим «Налог на профессиональный доход» (на начало года за предыдущий год)</t>
  </si>
  <si>
    <t>Количество созданных рабочих мест субъектами МСП</t>
  </si>
  <si>
    <t xml:space="preserve">Задача 3. Развитие инвестиционной привлекательности территории Каменск-Уральского городского округа </t>
  </si>
  <si>
    <t>Количество инвестиционных площадок</t>
  </si>
  <si>
    <t>Количество подготовленных бизнес-планов</t>
  </si>
  <si>
    <t>Количество привлеченных инвесторов (реализованных бизнес-планов)</t>
  </si>
  <si>
    <t xml:space="preserve">Задача 4. Развитие молодежного предпринимательства </t>
  </si>
  <si>
    <t>Количество участников мероприятия «Школа бизнеса»</t>
  </si>
  <si>
    <t>Количество участников мероприятия «Школа бизнеса», защитивших бизнес-планы</t>
  </si>
  <si>
    <t>Задача 5. Реализация мероприятия «Школа социальных инициатив»</t>
  </si>
  <si>
    <t>Количество участников мероприятия «Школа социальных инициатив»</t>
  </si>
  <si>
    <t>Количество участников мероприятия «Школа социальных инициатив», защитивших проекты</t>
  </si>
  <si>
    <t>Количество участников мероприятия «Школа социальных инициатив» (субъектов МСП), получивших финансовую поддержку</t>
  </si>
  <si>
    <t>Задача 1. Увеличение туристского потока, привлечение малого бизнеса в индустрию туризма</t>
  </si>
  <si>
    <t>туристов</t>
  </si>
  <si>
    <t>иногородних экскурсантов</t>
  </si>
  <si>
    <t>Количество субъектов народных художественных промыслов, участие которых было обеспечено в областных, межрегиональных, всероссийских и международных выставочно-ярмарочных мероприятиях</t>
  </si>
  <si>
    <t>Задача 2. Развитие доступной и комфортной среды, включающей унифицированную систему навигации и ориентирующей информации для туристов; позиционирование и продвижение территории Каменск-Уральского городского округа, благоприятной для развития туризма, на российском и международном рынках туристских услуг</t>
  </si>
  <si>
    <t>наимен-ий</t>
  </si>
  <si>
    <t>экз-ров</t>
  </si>
  <si>
    <t>Задача 3. Разработка новых и повышение конкурентоспособности существующих туристских продуктов</t>
  </si>
  <si>
    <t>Задача 1. Увеличение доходов бюджета Каменск-Уральского городского округа от использования муниципального имущества</t>
  </si>
  <si>
    <t xml:space="preserve"> - от сдачи в аренду объектов муниципальной собственности;</t>
  </si>
  <si>
    <t xml:space="preserve"> - от сдачи в аренду земельных участков до разграничения;</t>
  </si>
  <si>
    <t xml:space="preserve"> - от сдачи в аренду земельных участков после разграничения;</t>
  </si>
  <si>
    <t xml:space="preserve"> - плата по договорам на установку и эксплуатацию рекламной конструкции, а также плата за право на заключение указанных договоров;</t>
  </si>
  <si>
    <t xml:space="preserve"> - от продажи земельных участков до разграничения;</t>
  </si>
  <si>
    <t xml:space="preserve"> - от продажи земельных участков после разграничения;</t>
  </si>
  <si>
    <t xml:space="preserve"> - от реализации объектов нежилого фонда;</t>
  </si>
  <si>
    <t xml:space="preserve"> - от реализации иного имущества;</t>
  </si>
  <si>
    <t xml:space="preserve"> - от продажи квартир;</t>
  </si>
  <si>
    <t xml:space="preserve"> - от перечисления части прибыли от использования имущества, находящегося в хозяйственном ведении муниципальных унитарных предприятий, остающейся после уплаты налогов и иных обязательных платежей в бюджет;</t>
  </si>
  <si>
    <t xml:space="preserve"> - от платы за наём муниципальных жилых помещений;</t>
  </si>
  <si>
    <t xml:space="preserve"> - прочие доходы от использования имущества</t>
  </si>
  <si>
    <t xml:space="preserve"> - доходы в виде прибыли, приходящейся на доли в уставных капиталах хозяйственных товариществ и обществ или дивидендов по акциям, принадлежащим городским округам;</t>
  </si>
  <si>
    <t xml:space="preserve"> - плата за использование лесов;</t>
  </si>
  <si>
    <t xml:space="preserve"> - плата по соглашениям об установлении сервитута</t>
  </si>
  <si>
    <t>Задача 2. Повышение эффективности управления муниципальной собственностью</t>
  </si>
  <si>
    <t>Целевой показатель 2. Оформление  прав собственности на бесхозяйное имущество</t>
  </si>
  <si>
    <t>объектов</t>
  </si>
  <si>
    <t>Задача 3. Финансовое обеспечение исполнения муниципального задания подведомственными учреждениями</t>
  </si>
  <si>
    <t>койко-дней</t>
  </si>
  <si>
    <t xml:space="preserve"> - МАУ «Каменский рабочий»</t>
  </si>
  <si>
    <t xml:space="preserve"> - количество муниципальных учреждений</t>
  </si>
  <si>
    <t>проверок</t>
  </si>
  <si>
    <t xml:space="preserve">Задача 4. Ликвидация аварийного жилищного фонда на территории Каменск-Уральского городского округа
</t>
  </si>
  <si>
    <t>заключен-ных соглаше-ний</t>
  </si>
  <si>
    <t>Целевой показатель 9. Налоговые расходы в связи с установлением пониженной налоговой ставки земельного налога в размере 0,2% за земельные участки,  предназначенные для ведения личного подсобного хозяйства, садоводства или огородничества:
 - объем налоговых расходов</t>
  </si>
  <si>
    <t xml:space="preserve"> - количество налогоплательщиков</t>
  </si>
  <si>
    <t>ед.</t>
  </si>
  <si>
    <t>Подпрограмма 1.  «Обеспечение деятельности органа местного самоуправления «Комитет по архитектуре и градостроительству Каменск-Уральского городского округа»</t>
  </si>
  <si>
    <t>Подпрограмма 2. «Обеспечение деятельности муниципального казенного учреждения «Управление капитального строительства»</t>
  </si>
  <si>
    <t>Подпрограмма 3. «Мероприятия в области строительства, архитектуры и градостроительства»</t>
  </si>
  <si>
    <t>Цель 1. Обеспечение устойчивого развития территорий на основе территориального планирования и градостроительного зонирования</t>
  </si>
  <si>
    <t>Задача 2. Обеспечение документацией по планировке территорий</t>
  </si>
  <si>
    <t>га</t>
  </si>
  <si>
    <t>Подпрограмма 4. «Строительство объектов транспортной инфраструктуры»</t>
  </si>
  <si>
    <t>Цель 3. Развитие современной и эффективной транспортной инфраструктуры</t>
  </si>
  <si>
    <t>Задача 4. Строительство объектов транспортной инфраструктуры</t>
  </si>
  <si>
    <t>Целевой показатель 6. Количество подготовленных проектов на строительство объектов транспортной инфраструктуры</t>
  </si>
  <si>
    <t>Целевой показатель 7. Количество введенных в эксплуатацию объектов капитального строительства</t>
  </si>
  <si>
    <t>Подпрограмма 5. «Строительство объектов инженерной инфраструктуры»</t>
  </si>
  <si>
    <t>Цель 4. Развитие инженерной инфраструктуры</t>
  </si>
  <si>
    <t>Задача 5. Строительство объектов инженерной инфраструктуры</t>
  </si>
  <si>
    <t xml:space="preserve">Целевой показатель 6. Количество подготовленных проектов на строительство объектов инженерной инфраструктуры </t>
  </si>
  <si>
    <t>Подпрограмма 6. «Строительство и модернизация объектов коммунальной инфраструктуры»</t>
  </si>
  <si>
    <t>Цель 5. Развитие коммунальной инфраструктуры в существующей застройке</t>
  </si>
  <si>
    <t xml:space="preserve">Задача 6. Строительство и модернизация объектов коммунальной инфраструктуры </t>
  </si>
  <si>
    <t>км</t>
  </si>
  <si>
    <t>Подпрограмма 10. «Строительство и реконструкция объектов благоустройства»</t>
  </si>
  <si>
    <t>Цель. Обеспечение реализации муниципальной программы</t>
  </si>
  <si>
    <t>Задача 1. Обеспечение реализации муниципальной программы</t>
  </si>
  <si>
    <t xml:space="preserve">Целевой показатель 1. Объем налоговых расходов городского округа в рамках реализации муниципальной программы, в связи с освобождением от уплаты земельного налога муниципальных казенных учреждений
</t>
  </si>
  <si>
    <t>количество учрежде-ний</t>
  </si>
  <si>
    <t>Целевой показатель 2. Объем налоговых расходов в связи с установлением пониженной налоговой ставки земельного налога в размере 0,15% за земельные участки под объектами, предназначенными для обращения с твердыми коммунальными отходами</t>
  </si>
  <si>
    <t>количество земельных участков</t>
  </si>
  <si>
    <t>Подпрограмма «Функционирование дорожного хозяйства»</t>
  </si>
  <si>
    <t>Цель. Обеспечение функционирования дорожного хозяйства и системы организации дорожного движения</t>
  </si>
  <si>
    <t xml:space="preserve">Задача 1. Содержание искусственных сооружений, автомобильных дорог и элементов обустройства дорог с выполнением в первоочередном порядке работ, влияющих на безопасность дорожного движения и срок службы элементов автомобильной дороги
</t>
  </si>
  <si>
    <t xml:space="preserve"> - автодорог</t>
  </si>
  <si>
    <t xml:space="preserve"> - тротуаров</t>
  </si>
  <si>
    <r>
      <t>тыс.м</t>
    </r>
    <r>
      <rPr>
        <vertAlign val="superscript"/>
        <sz val="12"/>
        <rFont val="Times New Roman"/>
        <family val="1"/>
        <charset val="204"/>
      </rPr>
      <t>2</t>
    </r>
  </si>
  <si>
    <t xml:space="preserve"> - остановок транспорта общего пользования</t>
  </si>
  <si>
    <t>шт.</t>
  </si>
  <si>
    <t xml:space="preserve"> - ливневой канализации</t>
  </si>
  <si>
    <t xml:space="preserve"> - мостов и путепроводов</t>
  </si>
  <si>
    <t xml:space="preserve"> - светофорных объектов</t>
  </si>
  <si>
    <t xml:space="preserve"> - дорожных знаков</t>
  </si>
  <si>
    <t xml:space="preserve"> - пешеходных ограждений</t>
  </si>
  <si>
    <t>п.м</t>
  </si>
  <si>
    <t xml:space="preserve"> - нанесение разметки дорог</t>
  </si>
  <si>
    <t>Целевой показатель 2. Обследование и диагностика технического состояния объектов дорожного хозяйства</t>
  </si>
  <si>
    <t>Задача 2. Сохранение уровня эксплуатационного состояния автомобильной дороги и иных объектов дорожного хозяйства</t>
  </si>
  <si>
    <t xml:space="preserve">Целевой показатель 3. Реконструкция, капитальный ремонт, ремонт автомобильных дорог общего пользования местного значения, в том числе разработка проектов
</t>
  </si>
  <si>
    <t>Целевой показатель 5. Приведение остановок в соответствие с нормативными требованиями</t>
  </si>
  <si>
    <t>объект</t>
  </si>
  <si>
    <t>Подпрограмма «Организация транспортного обслуживания населения»</t>
  </si>
  <si>
    <t>Цель. Создание условий для оказания транспортных услуг населению</t>
  </si>
  <si>
    <t>Задача 1. Создание условий организациям-перевозчикам для оказания транспортных услуг</t>
  </si>
  <si>
    <t>количество маршрутов</t>
  </si>
  <si>
    <t>Подпрограмма «Обеспечение функционирования лесного хозяйства»</t>
  </si>
  <si>
    <r>
      <t>Цель. О</t>
    </r>
    <r>
      <rPr>
        <sz val="11.5"/>
        <rFont val="Times New Roman"/>
        <family val="1"/>
        <charset val="204"/>
      </rPr>
      <t>беспечение сохранности городских лесов и безопасности пребывания граждан в лесах</t>
    </r>
  </si>
  <si>
    <t>Задача 1. Сохранность городских лесов и безопасность пребывания граждан в лесах</t>
  </si>
  <si>
    <t>Целевой показатель 1. Устройство и уход за минерализованными полосами в городских лесах</t>
  </si>
  <si>
    <t>Целевой показатель 3. Посадка лесных насаждений и уход за лесными культурами</t>
  </si>
  <si>
    <t>Целевой показатель 4. Уход и очистка городских лесов (прореживание в лесах, очистка территории, санитарные рубки)</t>
  </si>
  <si>
    <r>
      <t>м</t>
    </r>
    <r>
      <rPr>
        <vertAlign val="superscript"/>
        <sz val="12"/>
        <rFont val="Times New Roman"/>
        <family val="1"/>
        <charset val="204"/>
      </rPr>
      <t>3</t>
    </r>
  </si>
  <si>
    <t>Целевой показатель 6. Лесоустроительные работы (отвод лесосек под вырубку леса)</t>
  </si>
  <si>
    <t>Целевой показатель 7. Установка и ремонт аншлагов, скамеек, беседок и прочее благоустройство</t>
  </si>
  <si>
    <t>Подпрограмма «Организация и содержание объектов благоустройства»</t>
  </si>
  <si>
    <t xml:space="preserve">Задача 1.  Техническое содержание, развитие и модернизация объектов (элементов) благоустройства
</t>
  </si>
  <si>
    <t>Целевой показатель 1. Организация освещения улиц</t>
  </si>
  <si>
    <t xml:space="preserve">Целевой показатель 2. Содержание зеленых насаждений
</t>
  </si>
  <si>
    <t>тыс.шт.</t>
  </si>
  <si>
    <t>Целевой показатель 3. Содержание газонов и цветников</t>
  </si>
  <si>
    <t>Целевой показатель 5. Организация и содержание источников нецентрализованного водоснабжения</t>
  </si>
  <si>
    <t>Целевой показатель 7. Содержание малых архитектурных форм</t>
  </si>
  <si>
    <t>Целевой показатель 9. Сбор трупов бродячих животных</t>
  </si>
  <si>
    <t>Подпрограмма «Организация оказания ритуальных услуг и содержание мест захоронения»</t>
  </si>
  <si>
    <t>Цель. Организация оказания ритуальных услуг и  содержание мест захоронения</t>
  </si>
  <si>
    <t xml:space="preserve">Задача 1. Организация новых и содержание существующих мест захоронения
</t>
  </si>
  <si>
    <t>Целевой показатель 1. Организация и содержание мест захоронений</t>
  </si>
  <si>
    <t>Задача 2. Организация оказания ритуальных услуг</t>
  </si>
  <si>
    <t>Целевой показатель 2. Погребение невостребованных тел умерших (погибших)</t>
  </si>
  <si>
    <t>Целевой показатель 3. Эвакуация останков умерших или погибших от места смерти, гибели или обнаружения к местам вскрытия или хранения</t>
  </si>
  <si>
    <t>Целевой показатель 4. Мероприятия по расширению городских кладбищ</t>
  </si>
  <si>
    <t xml:space="preserve">Задача 1. Снижение рисков возникновения чрезвычайных ситуаций, числа погибших людей, материального ущерба от возникающих чрезвычайных ситуаций, выполнение мероприятий, направленных на обеспечение безопасности людей на водных объектах
</t>
  </si>
  <si>
    <t>Задача 3. Осуществление полномочий в сфере защиты населения</t>
  </si>
  <si>
    <t>Подпрограмма  «Природоохранная деятельность»</t>
  </si>
  <si>
    <t>Цель. Организация мероприятий по природоохранной деятельности</t>
  </si>
  <si>
    <t>Задача 1. Снижение рисков от негативного влияния окружающей среды</t>
  </si>
  <si>
    <t>Целевой показатель 1. Количество скважин для мониторинга уровня подземных вод. Техническое обслуживание, чистка наблюдательных скважин. Инженерно-экологическое обследование участков потенциального подтопления жилой застройки</t>
  </si>
  <si>
    <t>т</t>
  </si>
  <si>
    <t>-  по осуществлению охраны лесов (осуществление мер пожарной безопасности и мероприятий по тушению лесных пожаров)</t>
  </si>
  <si>
    <t>- ликвидация мест несанкционированного размещения отходов</t>
  </si>
  <si>
    <t>Подпрограмма «Обеспечение первичных мер пожарной безопасности»</t>
  </si>
  <si>
    <t>Цель. Обеспечение первичных мер пожарной безопасности</t>
  </si>
  <si>
    <t>Задача 1. Выполнение мероприятий, направленных на обеспечение пожарной безопасности</t>
  </si>
  <si>
    <t xml:space="preserve">ширина, м </t>
  </si>
  <si>
    <t>длина, м</t>
  </si>
  <si>
    <t>Подпрограмма «Модернизация и реконструкция объектов коммунальной инфраструктуры»</t>
  </si>
  <si>
    <t>Цель. Приведение коммунальной инфраструктуры в соответствие со стандартами, обеспечивающими комфортные условия проживания населения</t>
  </si>
  <si>
    <t>Задача 1. Исполнение полномочий органа местного самоуправления по актуализации схем теплоснабжения, водоснабжения и водоотведения, корректировки программы комплексного развития коммунальной инфраструктуры, по разработке программы энергосбережения и повышения энергетической эффективности</t>
  </si>
  <si>
    <t>Подпрограмма «Организация и обеспечение безопасности дорожного движения»</t>
  </si>
  <si>
    <t>Цель. Выполнение мероприятий по организации, оптимизации и обеспечению безопасности дорожного движения</t>
  </si>
  <si>
    <t>Задача 1. Обеспечение безопасности дорожного движения</t>
  </si>
  <si>
    <t>Целевой показатель 1. Установка дорожных знаков, ограждений, пешеходных переходов, устройство тротуаров вблизи образовательных учреждений и на маршрутах движения детей «дом - школа - дом»</t>
  </si>
  <si>
    <t>Подпрограмма «Осуществление государственного полномочия Свердловской области в сфере организации мероприятий при осуществлении деятельности по обращению с животными без владельцев»</t>
  </si>
  <si>
    <t>Цель. Создание безопасных, комфортных условий проживания населения путем сокращения на территории муниципального образования численности животных без владельцев</t>
  </si>
  <si>
    <t>Задача 1. Организация проведения мероприятий по отлову и содержанию животных без владельцев</t>
  </si>
  <si>
    <t>Целевой показатель 1. Отлов и транспортировка животных без владельцев</t>
  </si>
  <si>
    <t>мес.</t>
  </si>
  <si>
    <t>Задача 2. Организация проведения мероприятий по предупреждению и ликвидации болезней животных</t>
  </si>
  <si>
    <t>Целевой показатель 1. Количество получателей, которым предоставлена компенсация расходов  на оплату жилого помещения и коммунальных услуг и субсидия на оплату жилого помещения и коммунальных услуг</t>
  </si>
  <si>
    <t>кол-во получате-лей</t>
  </si>
  <si>
    <t xml:space="preserve">Задача 2. Предоставление гражданам мер социальной поддержки по частичному освобождению от платы за коммунальные услуги
</t>
  </si>
  <si>
    <t xml:space="preserve">Целевой показатель 2. Количество граждан, которым предоставлена мера социальной поддержки по частичному освобождению от платы за коммунальные услуги
</t>
  </si>
  <si>
    <t>Подпрограмма 2. «Повышение благоустройства жилищного фонда»</t>
  </si>
  <si>
    <t xml:space="preserve">Цель 4. Обеспечение условий доступности для инвалидов жилых помещений и общего имущества в многоквартирных домах
</t>
  </si>
  <si>
    <t xml:space="preserve">Задача 4. Выполнение мероприятий по приспособлению жилых помещений инвалидов и общего имущества в многоквартирных домах, в которых проживают инвалиды, с учетом потребностей инвалидов
</t>
  </si>
  <si>
    <t xml:space="preserve">Целевой показатель 5. Количество приспособленных жилых помещений инвалидов и/или общего имущества в многоквартирных домах, где проживают инвалиды, с учетом потребностей инвалидов
</t>
  </si>
  <si>
    <t>Подпрограмма 3. «Обеспечение деятельности отраслевого органа Администрации Каменск-Уральского городского округа по жилищному хозяйству»</t>
  </si>
  <si>
    <t xml:space="preserve"> -</t>
  </si>
  <si>
    <t xml:space="preserve">Цель. Создание условий для повышения доступности культурных благ и формирования насыщенной культурной среды, отвечающей растущим потребностям личности и общества
</t>
  </si>
  <si>
    <t>Задача 1.Повышение доступности для населения культурных благ</t>
  </si>
  <si>
    <t xml:space="preserve">Задача 2: Расширение спектра культурных услуг, оказываемых населению, и повышение их качества
</t>
  </si>
  <si>
    <t>тыс. чел.</t>
  </si>
  <si>
    <t>единица</t>
  </si>
  <si>
    <t xml:space="preserve">Задача 3. Сохранение и развитие кадрового и творческого потенциала учреждений культуры
</t>
  </si>
  <si>
    <t xml:space="preserve">Задача 4. Обеспечение эффективного и качественного управления сферой культуры, муниципальными финансами и использования муниципального имущества
</t>
  </si>
  <si>
    <t xml:space="preserve">Задача 5. Обеспечение деятельности муниципальных учреждений сферы культуры
</t>
  </si>
  <si>
    <r>
      <t>Цель.</t>
    </r>
    <r>
      <rPr>
        <b/>
        <sz val="12"/>
        <rFont val="Times New Roman"/>
        <family val="1"/>
        <charset val="204"/>
      </rPr>
      <t xml:space="preserve"> </t>
    </r>
    <r>
      <rPr>
        <sz val="12"/>
        <rFont val="Times New Roman"/>
        <family val="1"/>
        <charset val="204"/>
      </rPr>
      <t xml:space="preserve">Создание условий для развития физической культуры и спорта в Каменск-Уральском городском округе, в том числе для лиц с ограниченными возможностями здоровья и инвалидов
</t>
    </r>
  </si>
  <si>
    <t>Целевой показатель 1. Доля граждан, систематически занимающихся физической культурой и спортом</t>
  </si>
  <si>
    <t>Целевой показатель 2. Доля детей и молодежи в возрасте 3 - 29 лет, систематически занимающихся физической культурой и спортом, в общей численности детей и молодежи данной возрастной категории</t>
  </si>
  <si>
    <t>Целевой показатель 3. Доля граждан среднего возраста (женщины в возрасте 30 - 54 лет, мужчины в возрасте 30 - 59 лет), систематически занимающихся физической культурой и спортом, в общей численности граждан среднего возраста</t>
  </si>
  <si>
    <t>Целевой показатель 4. Доля граждан старшего возраста (женщины в возрасте 55 - 79 лет, мужчины в возрасте 60 - 79 лет), систематически занимающихся физической культурой и спортом, в общей численности граждан старшего возраста</t>
  </si>
  <si>
    <t xml:space="preserve">Целевой показатель 5. Доля граждан трудоспособного возраста, систематически занимающихся физической культурой и спортом </t>
  </si>
  <si>
    <t>Целевой показатель 6. Доля сельского населения, систематически занимающегося физической культурой и спортом</t>
  </si>
  <si>
    <t>Целевой показатель 7. Количество проведенных физкультурно-оздоровительных и спортивно-массовых мероприятий согласно календарному плану физкультурных мероприятий и спортивных мероприятий</t>
  </si>
  <si>
    <t>Целевой показатель 8. Количество часов доступа к объектам спорта</t>
  </si>
  <si>
    <t>час</t>
  </si>
  <si>
    <t>Задача 2. Привлечение к систематическим занятиям адаптивной физической культурой и избранными видами двигательной деятельности максимально большого количества лиц с ограниченными возможностями</t>
  </si>
  <si>
    <t>Целевой показатель 9. Доля лиц с ограниченными возможностями здоровья и инвалидов, систематически занимающихся физической культурой и спортом в общей численности данной категории населения, не имеющего противопоказаний для занятий физической культурой и спортом</t>
  </si>
  <si>
    <t>Целевой показатель 10. Доля лиц с ограниченными возможностями здоровья и инвалидов в возрасте от 6 до 18 лет, систематически занимающихся физической культурой и спортом в общей численности данной категории населения Каменск-Уральского городского округа</t>
  </si>
  <si>
    <t>Задача 3.  Поэтапное внедрение Всероссийского физкультурно-спортивного комплекса "Готов к труду и обороне" (ГТО) на территории Каменск-Уральского городского округа</t>
  </si>
  <si>
    <t>Целевой показатель 11. Доля населения, выполнившего нормативы испытаний (тестов) Всероссийского физкультурно-спортивного комплекса "Готов к труду и обороне" (ГТО), в общей численности населения, принявшего участие в выполнении нормативов испытаний (тестов) Всероссийского физкультурно-спортивного комплекса "Готов к труду и обороне" (ГТО)</t>
  </si>
  <si>
    <t>из них учащихся и студентов</t>
  </si>
  <si>
    <t>Цель 2. Создание условий для развития детско-юношеского спорта, подготовки спортивного резерва сборных команд Свердловской области и Российской Федерации</t>
  </si>
  <si>
    <t>Цель 3. Совершенствование системы спорта высших достижений, способствующей успешному выступлению спортсменов Каменск-Уральского городского округа на международных и всероссийских соревнованиях</t>
  </si>
  <si>
    <t>Цель 4. Создание условий, обеспечивающих доступность к спортивной инфраструктуре в Каменск-Уральском городском округе</t>
  </si>
  <si>
    <t>Цель 5. Создание благоприятных экономических условий для развития физической культуры в Каменск-Уральском городском округе</t>
  </si>
  <si>
    <t xml:space="preserve"> - сумма налоговых расходов</t>
  </si>
  <si>
    <t>Цель 1 «Обеспечение прав граждан на получение общедоступного и бесплатного дошкольного образования в муниципальных дошкольных образовательных организациях»</t>
  </si>
  <si>
    <t>Задача 1 «Обеспечение доступности дошкольного образования»</t>
  </si>
  <si>
    <t>Задача 2 «Создание условий для раннего развития детей в возрасте до трех лет, реализация программы психолого-педагогической, методической и консультативной помощи родителям детей, получающих дошкольное образование в семье»
»</t>
  </si>
  <si>
    <t>Целевой показатель 3. Количество услуг психолого-педагогической, методической и консультативной помощи родителям (законным представителям) детей, не посещающих ДОУ</t>
  </si>
  <si>
    <t>Цель 2 «Обеспечение прав граждан на получение общедоступного и бесплатного общего образования, дополнительного образования в муниципальных образовательных организациях»</t>
  </si>
  <si>
    <t>Задача 4 «Внедрение на уровнях основного общего и среднего общего образования новых методов обучения и воспитания, образовательных технологий»</t>
  </si>
  <si>
    <t>Задача 5 «Формирование эффективной системы выявления, поддержки и развития способностей и талантов у детей и молодежи, направленной на самоопределение и профессиональную ориентацию всех обучающихся»</t>
  </si>
  <si>
    <t>Задача 6 «Создание современной и безопасной цифровой образовательной среды, обеспечивающей высокое качество и доступность образования всех видов и уровней»</t>
  </si>
  <si>
    <t>Задача 7 «Внедрение системы профессионального роста педагогических работников»</t>
  </si>
  <si>
    <t>Задача 8 «Обеспечение исполнения полномочий органа местного самоуправления «Управление образования Каменск-Уральского городского округа»</t>
  </si>
  <si>
    <t>Цель 3 «Развитие муниципальной системы образования»</t>
  </si>
  <si>
    <t xml:space="preserve">Задача 9 «Обеспечение деятельности муниципального органа в сфере образования» </t>
  </si>
  <si>
    <t xml:space="preserve">Задача 10 «Обеспечение деятельности муниципальных учреждений в сфере образования» </t>
  </si>
  <si>
    <t>Цель. Повышение уровня благоустройства территории Каменск-Уральского городского округа</t>
  </si>
  <si>
    <t>Задача 1. Повышение уровня благоустройства общественных территорий (парки, скверы и т.д.)</t>
  </si>
  <si>
    <t>Количество дворовых территорий, в которых реализованы проекты комплексного благоустройства</t>
  </si>
  <si>
    <t>Количество общественных территорий, в которых реализованы проекты комплексного благоустройства</t>
  </si>
  <si>
    <t>Доля завершенных мероприятий по благоустройству общественных территорий, уровень благоустройства которых соответствует современным требованиям, по отношению к общему количеству, запланированному в муниципальной программе</t>
  </si>
  <si>
    <t>Задача 2. Повышение уровня благоустройства дворовых территорий</t>
  </si>
  <si>
    <t>Доля и размер финансового участия заинтересованных лиц в выполнении минимального и дополнительного перечня работ по благоустройству дворовых территорий от общей стоимости работ минимального перечня, включенных в программу</t>
  </si>
  <si>
    <t>Задача 3. Повышение уровня вовлеченности заинтересованных граждан, организаций в реализацию мероприятий по благоустройству территории Каменск-Уральского городского округа</t>
  </si>
  <si>
    <t>Объем трудового участия заинтересованных лиц в выполнении работ по благоустройству дворовых территорий</t>
  </si>
  <si>
    <t>кол-во субботни-ков</t>
  </si>
  <si>
    <t>Количество реализованных проектов победителей Всероссийского конкурса лучших проектов создания комфортной городской среды в малых городах и исторических поселениях</t>
  </si>
  <si>
    <t>Начальник отдела мониторинга муниципальных
программ и услуг</t>
  </si>
  <si>
    <t>Наименование муниципальной программы (подпрограммы)</t>
  </si>
  <si>
    <r>
      <t>Оценка полноты финансирования (Q</t>
    </r>
    <r>
      <rPr>
        <vertAlign val="subscript"/>
        <sz val="12"/>
        <rFont val="Times New Roman"/>
        <family val="1"/>
        <charset val="204"/>
      </rPr>
      <t>1</t>
    </r>
    <r>
      <rPr>
        <sz val="12"/>
        <rFont val="Times New Roman"/>
        <family val="1"/>
        <charset val="204"/>
      </rPr>
      <t>)</t>
    </r>
  </si>
  <si>
    <r>
      <t>Оценка достижения плановых значений целевых показателей (Q</t>
    </r>
    <r>
      <rPr>
        <vertAlign val="subscript"/>
        <sz val="12"/>
        <rFont val="Times New Roman"/>
        <family val="1"/>
        <charset val="204"/>
      </rPr>
      <t>2</t>
    </r>
    <r>
      <rPr>
        <sz val="12"/>
        <rFont val="Times New Roman"/>
        <family val="1"/>
        <charset val="204"/>
      </rPr>
      <t>)</t>
    </r>
  </si>
  <si>
    <t>Оценка эффективности муниципальной программы</t>
  </si>
  <si>
    <t>- неполное финансирование</t>
  </si>
  <si>
    <t>Оценка - 4. Приемлемый уровень эффективности муниципальной программы</t>
  </si>
  <si>
    <t>1.1</t>
  </si>
  <si>
    <t>1.2</t>
  </si>
  <si>
    <t>- полное финансирование</t>
  </si>
  <si>
    <t>- высокая результативность</t>
  </si>
  <si>
    <t>Оценка - 5. Высокая эффективность подпрограммы.</t>
  </si>
  <si>
    <t>Оценка - 5. Высокая эффективность муниципальной программы</t>
  </si>
  <si>
    <t>2.1</t>
  </si>
  <si>
    <t>Оценка - 5. Высокая эффективность подпрограммы</t>
  </si>
  <si>
    <t>2.2</t>
  </si>
  <si>
    <t>2.3</t>
  </si>
  <si>
    <t>Оценка - 5. Высокая эффективность муниципальной программы.</t>
  </si>
  <si>
    <t>3.1</t>
  </si>
  <si>
    <t>3.2</t>
  </si>
  <si>
    <t>3.3</t>
  </si>
  <si>
    <t>3.4</t>
  </si>
  <si>
    <t>3.5</t>
  </si>
  <si>
    <t>-неполное финансирование</t>
  </si>
  <si>
    <t>Оценка - 4. Приемлемый уровень эффективности подпрограммы</t>
  </si>
  <si>
    <t>3.6</t>
  </si>
  <si>
    <t>- средняя результативность (недовыполнение плана)</t>
  </si>
  <si>
    <t>3.7</t>
  </si>
  <si>
    <t>показатели не устанавливаются</t>
  </si>
  <si>
    <t>Не оценивается в связи с тем, что целевые показатели не установлены.</t>
  </si>
  <si>
    <t>- средняя результативность (перевыполнение плана)</t>
  </si>
  <si>
    <t>4.1</t>
  </si>
  <si>
    <t>4.2</t>
  </si>
  <si>
    <t>Оценка - 3. Средний уровень эффективности муниципальной программы</t>
  </si>
  <si>
    <t>6.1</t>
  </si>
  <si>
    <t>Не оценивается в связи с тем, что целевые показатели не установлены</t>
  </si>
  <si>
    <t>6.2</t>
  </si>
  <si>
    <t>6.3</t>
  </si>
  <si>
    <t>6.4</t>
  </si>
  <si>
    <t>6.5</t>
  </si>
  <si>
    <t>6.6</t>
  </si>
  <si>
    <t>6.7</t>
  </si>
  <si>
    <t>7.1</t>
  </si>
  <si>
    <t>7.2</t>
  </si>
  <si>
    <t>7.3</t>
  </si>
  <si>
    <t>7.4</t>
  </si>
  <si>
    <t>7.5</t>
  </si>
  <si>
    <t>7.6</t>
  </si>
  <si>
    <t>7.7</t>
  </si>
  <si>
    <t>7.8</t>
  </si>
  <si>
    <t>7.9</t>
  </si>
  <si>
    <t>7.10</t>
  </si>
  <si>
    <t>7.11</t>
  </si>
  <si>
    <t>7.12</t>
  </si>
  <si>
    <t>8.1</t>
  </si>
  <si>
    <t>8.2</t>
  </si>
  <si>
    <t>8.3</t>
  </si>
  <si>
    <t>Начальник отдела мониторинга 
муниципальных программ и услуг</t>
  </si>
  <si>
    <t>О.В. Ломаева</t>
  </si>
  <si>
    <t xml:space="preserve">                                                                                                                                                 </t>
  </si>
  <si>
    <t>Подпрограмма «Содействие развитию малого и среднего предпринимательства в Каменск-Уральском городском округе на 2025-2030 годы», в т.ч.:</t>
  </si>
  <si>
    <t>Муниципальная программа «Обеспечение функционирования городского хозяйства в Каменск-Уральском городском округе на 2025-2030 годы»</t>
  </si>
  <si>
    <t>Подпрограмма «Обеспечение реализации муниципальной программы «Обеспечение функционирования городского хозяйства в Каменск-Уральском городском округе на 2025-2030 годы», в т.ч.:</t>
  </si>
  <si>
    <t>Муниципальная программа «Обеспечение функционирования жилищного хозяйства в Каменск-Уральском городском округе на 2025-2030 годы»</t>
  </si>
  <si>
    <t>Подпрограмма «Дополнительные меры социальной поддержки населения в Каменск-Уральском городском округе на 2025-2030 годы», в т.ч.:</t>
  </si>
  <si>
    <t>Подпрограмма «Обеспечение жильем молодых специалистов в Каменск-Уральском городском округе на 2025-2030 годы», в т.ч.:</t>
  </si>
  <si>
    <t>Подпрограмма «Поддержка социально ориентированных некоммерческих организаций в Каменск-Уральском городском округе на 2025-2030 годы», в т.ч.:</t>
  </si>
  <si>
    <t>Подпрограмма «Профилактика экстремизма, укрепление межнационального и межконфес-сионального согласия в Каменск-Уральском городском округе на 2025-2030 годы», в т.ч.:</t>
  </si>
  <si>
    <t>Подпрограмма «Обеспечение комплектования, учета, хранения и использования архивных документов, находящихся в МКУ «Архив Каменск-Уральского городского округа» на 2025-2030 годы», в т.ч.:</t>
  </si>
  <si>
    <t>Подпрограмма «Реализация прочих мероприятий на 2025-2030 годы», в т.ч.:</t>
  </si>
  <si>
    <t xml:space="preserve">Подпрограмма «Профилактика правонарушений и употребления психоактивных веществ в Каменск-Уральском городском округе на 2025 - 2030 годы», в т.ч.:
</t>
  </si>
  <si>
    <t xml:space="preserve">Подпрограмма «Профилактика терроризма, а также минимизация и (или) ликвидация последствий его проявлений на территории Каменск-Уральского городского округа на 2025 - 2030 годы», в т.ч.:
</t>
  </si>
  <si>
    <t>Подпрограмма «Развитие внутреннего и въездного туризма в Каменск-Уральском городском округе на 2025 – 2030 годы», в т.ч.:</t>
  </si>
  <si>
    <t>Подпрограмма 6. «Строительство и модернизация  объектов коммунальной инфраструктуры», в т.ч.:</t>
  </si>
  <si>
    <t>Организация предоставления услуг (выполнение работ) в сфере физической культуры и спорта, осуществляемых  муниципальными спортивными школами, в т.ч.:</t>
  </si>
  <si>
    <t>Государственная поддержка организаций, входящих в систему спортивной подготовки, на условиях софинансирования из федерального бюджета, в т.ч.:</t>
  </si>
  <si>
    <t>Государственная поддержка муниципальных организаций, реализующих дополнительные образовательные программы спортивной подготовки, в т.ч.:</t>
  </si>
  <si>
    <t>Организация и обеспечение предоставления услуг (выполнения работ) в сфере физической культуры и спорта, в т.ч.:</t>
  </si>
  <si>
    <t>Поддержка муниципальных учреждений спортивной направленности по адаптивной физической культуре и спорту, в т.ч.:</t>
  </si>
  <si>
    <t xml:space="preserve">Содержание общественных территорий, благоустроенных в рамках национального проекта «Жилье и городская среда», в т.ч.: </t>
  </si>
  <si>
    <t>Осуществление мероприятий по обеспечению организации отдыха детей в каникулярное время, включая мероприятия по обеспечению безопасности жизни и здоровья, в т.ч.:</t>
  </si>
  <si>
    <t>Реализация мероприятий по поэтапному внедрению Всероссийского физкультурно-спортивного комплекса «Готов к труду и обороне» (ГТО), в т.ч.:</t>
  </si>
  <si>
    <t>Осуществление отдельных полномочий учредителя и обеспечение бухгалтерского и экономического обслуживания муниципальных учреждений физической культуры и спорта, в т.ч.:</t>
  </si>
  <si>
    <t>Обеспечение деятельности муниципальных органов (аппарат), в т.ч.:</t>
  </si>
  <si>
    <t>Организация строительства и обеспечение ввода в эксплуатацию объекта спортивной инфраструктуры муниципальной собственности для занятий физкультурой и спортом, в т.ч.:</t>
  </si>
  <si>
    <t>Мероприятие 1 «Оказание культурно-досуговых услуг и обеспечение деятельности учреждений культуры», в т.ч.:</t>
  </si>
  <si>
    <t>Мероприятие 1.1 «Поддержка творческой деятельности и укрепление материально-технической базы муниципальных театров в населенных пунктах с численностью населения до 300 тысяч человек», в т.ч.:</t>
  </si>
  <si>
    <t>Мероприятие 1.2 «Модернизация библиотек в части комплектования книжных фондов», в т.ч.:</t>
  </si>
  <si>
    <t>Мероприятие 1.3 «Предоставление государственной поддержки на конкурсной основе муниципальным учреждениям культуры Свердловской области», в т.ч.:</t>
  </si>
  <si>
    <t>Мероприятие 1.4 «Ремонт зданий и помещений муниципальных учреждений культуры, приведение в соответствие с требованиями пожарной безопасности и санитарного законодательства и (или) оснащение таких учреждений оборудованием, инвентарем и музыкальными инструментами», в т.ч.:</t>
  </si>
  <si>
    <t>Мероприятие 2 «Реализация дополнительных общеобразовательных программ и обеспечение деятельности школ искусств», в т.ч.:</t>
  </si>
  <si>
    <t>Мероприятие 3 «Обеспечение деятельности муниципального органа (аппарат)», в т.ч.:</t>
  </si>
  <si>
    <t>Мероприятие 4 «Осуществление мероприятий по обеспечению организации отдыха детей в каникулярное время, включая мероприятия по обеспечению безопасности их жизни и здоровья», в т.ч.:</t>
  </si>
  <si>
    <t>Мероприятие 5 «Поддержка талантливых детей и молодежи», в т.ч.:</t>
  </si>
  <si>
    <t>Мероприятие 6 «Осуществление отдельных полномочий учредителя и обеспечение бухгалтерского и экономического обслуживания муниципальных учреждений сферы культуры», в т.ч.:</t>
  </si>
  <si>
    <t>Мероприятие 7 «Содержание общественных территорий, благоустроенных в рамках национального проекта «Жилье и городская среда», в т.ч.:</t>
  </si>
  <si>
    <t>Подпрограмма «Обеспечение жильем молодых семей в Каменск-Уральском городском округе на 2025-2030 годы», в т.ч.:</t>
  </si>
  <si>
    <t>Подпрограмма 1 «Предоставление мер социальной поддержки по оплате жилищно-коммунальных услуг и уплате земельного налога», в т.ч.:</t>
  </si>
  <si>
    <t>Обеспечение условий реализации муниципальными общеобразовательными организациями образовательных программ естественно-научного цикла и профориентационной работы, в т.ч.:</t>
  </si>
  <si>
    <t>Создание в муниципальных общеобразовательных организациях условий для организации горячего питания обучающихся, в т.ч.:</t>
  </si>
  <si>
    <t>Обеспечение отдыха отдельных категорий детей, проживающих на территории Свердловской области, в организациях отдыха детей и их оздоровления, расположенных на побережье Черного моря, в т.ч.:</t>
  </si>
  <si>
    <t>Поддержка муниципальных дошкольных образовательных организаций - победителей конкурса среди муниципальных дошкольных образовательных организаций, осуществляющих образовательную деятельность, в соответствии с целями и задачами проекта "Уральская инженерная школа", в т.ч.:</t>
  </si>
  <si>
    <t>Организация и проведение мероприятий в сфере молодежной политики, в т.ч.:</t>
  </si>
  <si>
    <t xml:space="preserve">Обеспечение мероприятий  по организации военно-патриотического воспитания, в т.ч.:
</t>
  </si>
  <si>
    <t>Финансовое обеспечение целевого обучения граждан по образовательным программам среднего профессионального и высшего образования, в т.ч.:</t>
  </si>
  <si>
    <t>Обеспечение функционирования системы персонифицированного финансирования дополнительного образования детей, в т.ч.:</t>
  </si>
  <si>
    <t>Проведение мероприятий по обеспечению деятельности советников директора по воспитанию и взаимодействию с детскими общественными объединениями в общеобразовательных организациях, в т.ч.:</t>
  </si>
  <si>
    <t>Субвенции по организации и обеспечению отдыха и оздоровления детей (за исключением детей-сирот и детей, оставшихся без попечения родителей, детей, находящихся в трудной жизненной ситуации) в учебное время, включая мероприятия по обеспечению безопасности их жизни и здоровья, в т.ч.:</t>
  </si>
  <si>
    <t>Осуществление отдельных полномочий учредителя и обеспечение бухгалтерского и экономического обслуживания  муниципальных учреждений сферы образования, в т.ч.:</t>
  </si>
  <si>
    <t>Обеспечение деятельности муниципального органа в сфере образования (аппарат), в т.ч.:</t>
  </si>
  <si>
    <t>Обеспечение деятельности прочих муниципальных учреждений в сфере образования (Центр психолого-медико-социального сопровождения), в т.ч.:</t>
  </si>
  <si>
    <t>Обеспечение организации отдыха и оздоровления детей в каникулярное время, в т.ч.:</t>
  </si>
  <si>
    <t>Организация предоставления дополнительного образования детей в муниципальных организациях дополнительного образования, в т.ч.:</t>
  </si>
  <si>
    <t>Обеспечение бесплатного проезда отдельных категорий обучающихся в  муниципальных общеобразовательных учреждениях, проживающих в отдаленных территориях Каменск-Уральского городского округа, в т.ч.:</t>
  </si>
  <si>
    <t>Организация бесплатного горячего питания обучающихся, получающих начальное общее образование в муниципальных образовательных организациях, в т.ч.:</t>
  </si>
  <si>
    <t>Осуществление мероприятий по организации питания в муниципальных общеобразовательных организациях, в т.ч.:</t>
  </si>
  <si>
    <t>Обеспечение получения общего образования и создание условий для содержания детей в муниципальных общеобразовательных организациях, в т.ч.:</t>
  </si>
  <si>
    <t>Обеспечение получения дошкольного образования, создание условий для присмотра и ухода за детьми, содержания детей в муниципальных дошкольных образовательных организациях, в т.ч.:</t>
  </si>
  <si>
    <t>20</t>
  </si>
  <si>
    <t>21</t>
  </si>
  <si>
    <t>22</t>
  </si>
  <si>
    <t>23</t>
  </si>
  <si>
    <t>24</t>
  </si>
  <si>
    <t>Развитие объектов, предназначенных для организации досуга жителей муниципальных образований, расположенных на территории Свердловской области, в т.ч.:</t>
  </si>
  <si>
    <t>Подпрограмма «Обеспечение жилыми помещениями малоимущих граждан в Каменск-Уральском городском округе на 2025-2030 годы», в т.ч.:</t>
  </si>
  <si>
    <t>Подпрограмма «Профилактика инфекционных и неинфекционных заболеваний в Каменск-Уральском городском округе на 2025-2030 годы», в т.ч.:</t>
  </si>
  <si>
    <t xml:space="preserve">Развитие общественных территорий в целях обустройства туристского центра города, в т.ч.: </t>
  </si>
  <si>
    <t>Внедрение механизмов инициативного бюджетирования на территории Свердловской области, в т.ч.:</t>
  </si>
  <si>
    <t>Организация военно-патриотического воспитания 
и допризывной подготовки молодых граждан, в т.ч.:</t>
  </si>
  <si>
    <t>Обеспечение дополнительных гарантий по социальной поддержке детей-сирот и детей, оставшихся без попечения родителей, лиц из числа детей-сирот и детей, оставшихся без попечения родителей, лиц, потерявших в период обучения обоих родителей или единственного родителя, обучающихся в муниципальных образовательных организациях, в т.ч.:</t>
  </si>
  <si>
    <t>Ежемесячное денежное вознаграждение за классное руководство педагогическим работникам образовательных организаций, реализующих образовательные программы начального общего образования, образовательные программы основного общего образования, образовательные программы среднего общего образования, в т.ч.:</t>
  </si>
  <si>
    <t xml:space="preserve">Ежемесячное денежное вознаграждение советникам директоров по воспитанию и взаимодействию с детскими общественными объединениями муниципальных общеобразовательных организаций, в т.ч.:
</t>
  </si>
  <si>
    <t>Приватизация и управление муниципальной собственностью, в т.ч.:</t>
  </si>
  <si>
    <t>Содержание и ремонт муниципальных объектов недвижимости, в т.ч.:</t>
  </si>
  <si>
    <t>Исполнение судебных актов по искам к муниципальному образованию, в т.ч.:</t>
  </si>
  <si>
    <t>Обеспечение деятельности ОМС «Комитет по управлению имуществом Каменск-Уральского городского округа», в т.ч.:</t>
  </si>
  <si>
    <r>
      <t>Финансирование исполнения муниципального задания</t>
    </r>
    <r>
      <rPr>
        <b/>
        <sz val="12"/>
        <rFont val="Arial"/>
        <family val="2"/>
        <charset val="204"/>
      </rPr>
      <t xml:space="preserve"> </t>
    </r>
    <r>
      <rPr>
        <b/>
        <sz val="12"/>
        <rFont val="Times New Roman"/>
        <family val="1"/>
        <charset val="204"/>
      </rPr>
      <t>МАУ «Санаторий «Каменская здравница», в т.ч.:</t>
    </r>
  </si>
  <si>
    <t>Мероприятия в сфере средств массовой информации (субсидии автономным учреждениям на выполнение муниципального задания), в т.ч.:</t>
  </si>
  <si>
    <t>Обеспечение деятельности муниципального казённого учреждения «Санитарно-технологическая пищевая лаборатория города Каменска-Уральского», в т.ч.:</t>
  </si>
  <si>
    <t>Реализация мероприятий в области приватизации и управления муниципальной собственностью, в т.ч.:</t>
  </si>
  <si>
    <t>Капитальный ремонт сетей теплоснабжения, в т.ч.:</t>
  </si>
  <si>
    <t>Обеспечение деятельности муниципального казённого учреждения «Управление муниципальным жилищным фондом», в т.ч.:</t>
  </si>
  <si>
    <t>Оплата взноса региональному оператору на капитальный ремонт общего имущества в многоквартирных домах за муниципальные нежилые помещения, в т.ч.:</t>
  </si>
  <si>
    <t>Оплата взноса региональному оператору на капитальный ремонт общего имущества в многоквартирных домах за муниципальные жилые помещения, в т.ч.:</t>
  </si>
  <si>
    <t>Оплата капитального и текущего ремонта муниципального жилищного фонда, в т.ч.:</t>
  </si>
  <si>
    <t>Субсидии, предоставляемые в соответствии с заключенными концессионными соглашениями, в т.ч.:</t>
  </si>
  <si>
    <t>Отчет
о выполнении мероприятий муниципальных программ за 2025 год</t>
  </si>
  <si>
    <t>Начальник отдела мониторинга муниципальных программ
и услуг Администрации городского округа</t>
  </si>
  <si>
    <t>Задача 2. Разработка и утверждение местных нормативов градостроительного проектирования, документов территориального планирования, градостроительного зонирования, программ комплексного развития социальной и транспортной инфраструктур, их актуализация</t>
  </si>
  <si>
    <t>Целевой показатель 1. Количество подготовленных проектов (документов)</t>
  </si>
  <si>
    <t xml:space="preserve">Целевой показатель 2. Количество подготовленных   проектов планировки и проектов межевания территорий </t>
  </si>
  <si>
    <t>Цель 2. Увеличение объемов строительства, оказание содействия в реализации инвестиционных проектов комплексного развития территорий</t>
  </si>
  <si>
    <t>Задача 3. Формирование земельных участков под размещение объектов и территорий</t>
  </si>
  <si>
    <t xml:space="preserve">Целевой показатель 3. Количество сформированных земельных участков </t>
  </si>
  <si>
    <t>Цель 3. Ведение государственной информационной системы обеспечения градостроительной деятельности Свердловской области (ГИСОГД СО)</t>
  </si>
  <si>
    <t>Задача 4. Предоставление услуг в сфере градостроительной деятельности</t>
  </si>
  <si>
    <t>Целевой показатель 4. Размещение градостроительной документации в каталогах ГИСОГД СО</t>
  </si>
  <si>
    <t>Целевой показатель 5. Предоставление услуг в сфере градостроительной деятельности с помощью ГИСОГД СО</t>
  </si>
  <si>
    <t>количество каталогов</t>
  </si>
  <si>
    <t>количество услуг</t>
  </si>
  <si>
    <t>Целевой показатель 7. Количество введенных в эксплуатацию объектов коммунальной инфраструктуры</t>
  </si>
  <si>
    <t>Целевой показатель 9. Протяжённость замены инженерных сетей</t>
  </si>
  <si>
    <t>Целевой показатель 10. Количество подготовленных проектов инициативного бюджетирования, проектов благоустройства и реконструкции общественных пространств</t>
  </si>
  <si>
    <t>Цель 10. Благоустройство территории муниципального образования</t>
  </si>
  <si>
    <t>Задача 11. Строительство и реконструкция объектов благоустройства</t>
  </si>
  <si>
    <t>Целевой показатель 11. Количество реализованных проектов инициативного бюджетирования, проектов благоустройства и реконструкции общественных пространств</t>
  </si>
  <si>
    <t>Подпрограмма «Поддержка социально ориентированных некоммерческих организаций в Каменск-Уральском городском округе на 2025-2030 годы»</t>
  </si>
  <si>
    <t>Цель. Создание условий для деятельности социально ориентированных некоммерческих организаций на территории Каменск-Уральского городского округа и развитие их потенциала</t>
  </si>
  <si>
    <t xml:space="preserve">Целевой показатель 2. Количество субсидий на возмещение финансовых затрат, связанных с осуществлением уставной деятельности СОНКО
</t>
  </si>
  <si>
    <t xml:space="preserve">Целевой показатель 3. Количество социально значимых проектов СОНКО, получивших финансовую поддержку из местного бюджета в виде субсидии
</t>
  </si>
  <si>
    <t>Задача 2. Привлечение возможностей СОНКО для решения социально-значимых вопросов городского сообщества</t>
  </si>
  <si>
    <t>Целевой показатель 6. Количество проведенных СО НКО общественно-значимых мероприятий в рамках уставной деятельности</t>
  </si>
  <si>
    <t xml:space="preserve">Задача 3. Содействие развитию практики благотворительной деятельности граждан и организаций, а также распространению добровольческой деятельности (волонтерства)
</t>
  </si>
  <si>
    <t xml:space="preserve">Задача 4. Совершенствование механизмов взаимодействия органов местного самоуправления с институтами  гражданского общества в решении вопросов социально-экономического развития муниципального образования
</t>
  </si>
  <si>
    <t xml:space="preserve">Целевой показатель 6. Количество проведенных мероприятий с участием членов Общественной палаты Каменск-Уральского городского округа и представителей СОНКО (семинары, публичные слушания, общественные обсуждения, заседания, совещания, конференции, «круглые столы» и т.д.)
</t>
  </si>
  <si>
    <t>Целевой показатель 7. Количество руководителей, членов и добровольцев, участвующих в деятельности СОНКО, получивших поощрения за значительный вклад в развитие благотворительности, добровольчества, некоммерческого сектора</t>
  </si>
  <si>
    <t>Подпрограмма «Профилактика экстремизма, укрепление межнационального и межконфессионального согласия в Каменск-Уральском городском округе на 2025-2030 годы»</t>
  </si>
  <si>
    <t>Цель. Участие в профилактике экстремизма, этноконфессиональных конфликтов, обеспечение гражданского и межнационального согласия, национально-культурного развития народов России, проживающих на территории Каменск-Уральского городского округа, социальной и культурной адаптации иностранных граждан</t>
  </si>
  <si>
    <t>Задача 1. Формирование у населения Каменск-Уральского городского округа общероссийского гражданского самосознания, уважительного отношения к представителям разных национальностей и вероисповеданий, неприятия идеологии экстремизма</t>
  </si>
  <si>
    <t>Целевой показатель 1.Количество участников конкурсов, мероприятий, направленных на формирование уважительного  отношения к представителям разных национальностей и вероисповеданий, формирование общероссийской гражданской идентичности, неприятие идеологии экстремизма</t>
  </si>
  <si>
    <t>Задача 2. Создание условий для успешной социальной и культурной адаптации иностранных граждан в городском сообществе</t>
  </si>
  <si>
    <t>Целевой показатель 3. Количество изготовленной печатной продукции (листовок, брошюр и др.), направленной на социальную и культурную адаптацию иностранных граждан и их интеграцию в городское сообщество</t>
  </si>
  <si>
    <t>Подпрограмма «Реализация прочих мероприятий на 2025-2030 годы»</t>
  </si>
  <si>
    <t>Целевой показатель 1. Приобретение и установка для муниципальных служащих Администрации городского округа автоматизированных рабочих мест, удовлетворяющих требованиям федеральных информационных ресурсов, серверов</t>
  </si>
  <si>
    <t>Целевой показатель 3. Количество изготовленной сувенирной продукции</t>
  </si>
  <si>
    <t>Целевой показатель 4. Предоставление субсидий телевизионным средствам массовой информации, осуществляющим информирование населения о деятельности органов местного самоуправления и (или) муниципальных казенных учреждений Каменск-Уральского городского округа</t>
  </si>
  <si>
    <t>Целевой показатель 5. Проведение городских творческих конкурсов среди жителей муниципального образования</t>
  </si>
  <si>
    <t>Целевой показатель 6. Обеспечение выплаты бывшим работникам органов местного самоуправления пенсий за выслугу лет</t>
  </si>
  <si>
    <t>Задача 5. Информирование жителей муниципального образования, связанное с 80-летием Победы в Великой Отечественной войне 1941-1945гг.</t>
  </si>
  <si>
    <t>Целевой показатель 7. Количество информационных материалов, посвященных трудовому подвигу Каменска-Уральского в годы Великой Отечественной войны 1941-1945гг.</t>
  </si>
  <si>
    <t>Целевой показатель 8. Количество прямых эфиров посвященных патриотическому воспитанию, трудовому подвигу Каменска-Уральского в годы Великой Отечественной войны 1941-1945гг., празднованию 80-летия Победы в Великой Отечественной войне 1941-1945гг.</t>
  </si>
  <si>
    <t>количество</t>
  </si>
  <si>
    <t>Подпрограмма «Профилактика правонарушений и употребления психоактивных веществ в Каменск-Уральском городском округе на 2025-2030 годы»</t>
  </si>
  <si>
    <t>Подпрограмма «Профилактика терроризма, а также минимизация и (или) ликвидация последствий его на территории Каменск-Уральского городского округа на 2025-2030 годы»</t>
  </si>
  <si>
    <t>Задача 3. Обеспечение требований к антитеррористической защищенности объектов массового пребывания людей и других объектов, расположенных на территории городского округа</t>
  </si>
  <si>
    <t>Целевой показатель 7. Количество муниципальных территорий, оборудованных инженерно-техническими средствами антитеррористической защищенности</t>
  </si>
  <si>
    <t>Задача 2. Сохранение и повышение безопасности архивных документов, как части историко-культурного достояния и информационных ресурсов Каменск-Уральского городского округа и Свердловской области</t>
  </si>
  <si>
    <t>(не менее) процент</t>
  </si>
  <si>
    <t>Доля помещений МКУ «Архив Каменск-Уральского городского округа», соответствующих требованиям противопожарного, охранного режимов</t>
  </si>
  <si>
    <t>Доля архивных документов, поставленных на государственный учет, от общего количества архивных документов, находящихся на хранении в МКУ «Архив Каменск-Уральского городского округа»</t>
  </si>
  <si>
    <t>Количество единиц хранения архивных документов, относящихся к государственной собственности Свердловской области, хранящихся в МКУ «Архив Каменск-Уральского городского округа»</t>
  </si>
  <si>
    <t xml:space="preserve">Цель. Создание в Каменск-Уральском городском округе благоприятных условий для развития малого и среднего предпринимательства (далее – МСП), физических лиц, не являющихся индивидуальными предпринимателями и применяющих специальный налоговый режим «Налог на профессиональный доход» (далее – самозанятые граждане), в том числе в приоритетных для городского округа сферах, способствующих занятости и самозанятости населения
</t>
  </si>
  <si>
    <t>(не менее) единиц</t>
  </si>
  <si>
    <t>Предоставление льгот субъектам МСП и самозанятым гражданам, осуществляющим приоритетные виды деятельности, определенные Приложением № 3 к настоящей Подпрограмме – арендаторам муниципального имущества, включенного в Перечень недвижимого имущества Каменск-Уральского городского округа, предназначенного для предоставления во владение и (или) в пользование на долгосрочной основе субъектам малого и среднего предпринимательства  (за исключением земельных участков)</t>
  </si>
  <si>
    <t>Налоговые расходы: сумма и количество плательщиков налогового расхода за земельные участки, предоставленные и используемые для эксплуатации стадионов, имеющих специальные места для зрителей от 500 мест:
сумма</t>
  </si>
  <si>
    <t>(не менее) человек</t>
  </si>
  <si>
    <t>Цель. продвижение Каменск-Уральского городского округа на внутреннем и внешнем туристских рынках; формирование единого информационного туристского пространства; устойчивое развитие внутреннего туризма, удовлетворяющего потребности граждан в качественных туристских услугах</t>
  </si>
  <si>
    <t>Объем туристского потока в Каменск-Уральском городском округе, в т.ч.:</t>
  </si>
  <si>
    <t>Количество категорированных коллективных средств размещения</t>
  </si>
  <si>
    <t>Количество городских мероприятий, направленных на привлечение туристов, в которых приняли участие МКУ «ЦРТ КУ»</t>
  </si>
  <si>
    <t>Количество мероприятий и конкурсов, направленных на продвижение туристского потенциала Каменск-Уральского городского округа, в которых приняли участие МКУ «ЦРТ КУ» (в т.ч. в дистанционном формате)</t>
  </si>
  <si>
    <t>Количество туристско-информационных консультаций оказанных в очном и (или) заочном формате</t>
  </si>
  <si>
    <t>Количество изданной печатной продукции:</t>
  </si>
  <si>
    <t>5000</t>
  </si>
  <si>
    <t>Количество изготовленных и выпущенных презентационных видеороликов</t>
  </si>
  <si>
    <t>Количество аттестованных (лицензированных) экскурсоводов</t>
  </si>
  <si>
    <t>Подпрограмма «Содействие развитию внутреннего и въездного туризма в Каменск-Уральском городском округе на 2025-2030 годы»</t>
  </si>
  <si>
    <t>Подпрограмма «Содействие развитию малого и среднего предпринимательства в Каменск-Уральском городском округе на 2025-2030 годы»</t>
  </si>
  <si>
    <t>Цель: обеспечение экономической основы для осуществления полномочий органов местного самоуправления по решению вопросов местного значения путем увеличения доходов бюджета Каменск-Уральского городского округа  от использования муниципального имущества и повышения эффективности управления муниципальной собственностью</t>
  </si>
  <si>
    <t>Целевой показатель 1. Выполнение плана поступлений доходов в местный бюджет от использования  и отчуждения муниципального имущества, всего, в т.ч.:</t>
  </si>
  <si>
    <t>Целевой показатель 3. Количество заключенных концессионных соглашений в отношении объектов жилищно-коммунального хозяйства</t>
  </si>
  <si>
    <t>Целевой показатель 4. Обеспечение выполнения  муниципального задания подведомственными учреждениями:
 - МАУ «Санаторий «Каменская здравница»;</t>
  </si>
  <si>
    <t>выпуск печатных страниц</t>
  </si>
  <si>
    <t>лаб.исслед.</t>
  </si>
  <si>
    <t>Целевой показатель 5. Налоговые расходы всвязи с освобождением от уплаты земельного налога муниципальных учреждений:
 - объем налоговых расходов;</t>
  </si>
  <si>
    <t>Целевой показатель 6. Обеспечение деятельности подведомственных учреждений:
- МКУ «Санитарно-технологическая лаборатория города Каменска-Уральского»</t>
  </si>
  <si>
    <t xml:space="preserve">Целевой показатель 7. Общее количество семей (граждан),  улучшивших жилищные условия в рамках Программы в 2025 - 2030 годах, а именно, количество соглашений,  заключенных с гражданами,    являющимися   собственниками жилых помещений, расположенных в  многоквартирных  домах, признанных аварийными и подлежащими сносу (соглашений об изъятии земельных участков и расположенных на них объектов недвижимого имущества)
</t>
  </si>
  <si>
    <t xml:space="preserve">Задача 5. Стимулирование ведения личного подсобного хозяйства, садоводства или огородничества собственниками земельных участков
</t>
  </si>
  <si>
    <t>- плата по договорам на размещение нестационарного торгового объекта, а также плата за право на заключение указанных договоров</t>
  </si>
  <si>
    <t>(не менее) %</t>
  </si>
  <si>
    <t>Мероприятие 1.5. «Обеспечение осуществления оплаты труда работников муниципальных учреждений культуры с учетом установленных указами Президента Российской Федерации показателей соотношения заработной платы для данной категории работников», в т.ч.:</t>
  </si>
  <si>
    <t>Целевой показатель 1. Количество объектов, в которых располагаются муниципальные учреждения культуры, в которых проведен капитальный ремонт здания либо мероприятия по приведению его в соответствие с требованиями комплексной безопасности, или требованиями госпожнадзора, или требованиями доступности для маломобильных граждан</t>
  </si>
  <si>
    <t>Целевой показатель 2. Число посещений театров</t>
  </si>
  <si>
    <t xml:space="preserve">Целевой показатель 3. Число посещений музеев
</t>
  </si>
  <si>
    <t>Целевой показатель 4. Число посещений библиотек</t>
  </si>
  <si>
    <t>Целевой показатель 5. Число посещений культурно-массовых мероприятий культурно-досуговых учреждениях</t>
  </si>
  <si>
    <t>Целевой показатель 6. Количество клубных формирований в культурно-досуговых учреждениях</t>
  </si>
  <si>
    <t>Целевой показатель 7. Количество коллективов самодеятельного художественного творчества в муниципальных учреждениях культуры и дополнительного образования, имеющих звание «народный», «образцовый», «заслуженный коллектив народного творчества»</t>
  </si>
  <si>
    <t>Целевой показатель 8. Численность обучающихся Муниципального бюджетного учреждения дополнительного образования "Детская школа искусств № 1"</t>
  </si>
  <si>
    <t>Целевой показатель 9. Численность обучающихся и занимающихся в подведомственных муниципальных учреждениях культуры и дополнительного образования, принявших участие в кампании по оздоровлению (отдыху)</t>
  </si>
  <si>
    <t>Целевой показатель 14. Объем налоговых расходов в связи с предоставлением льгот по земельному налогу муниципальным учреждениям</t>
  </si>
  <si>
    <t>Целевой показатель 15. Количество муниципальных учреждений, получающих льготы по земельному налогу</t>
  </si>
  <si>
    <t>Целевой показатель 13. Количество муниципальных учреждений, в отношении которых орган местного самоуправления "Управление культуры Каменск-Уральского городского округа" осуществляет функции и полномочия учредителя, в которых проведены мероприятия по контролю</t>
  </si>
  <si>
    <t>Целевой показатель 12. Доля работников муниципальных учреждений сферы культуры, обучившихся по программам переподготовки, повышения квалификации, стажировок, от общего количества работников муниципальных учреждений сферы культуры (без учета внешних совместителей)</t>
  </si>
  <si>
    <t>Целевой показатель 11. Соотношение средней заработной платы работников муниципальных учреждений культуры к среднемесячному доходу от трудовой деятельности по Свердловской области</t>
  </si>
  <si>
    <t>Целевой показатель 10. Число получателей премий главы Каменск-Уральского городского округа обучающимся в учреждениях дополнительного образования сферы культуры, расположенных на территории Каменск-Уральского городского округа</t>
  </si>
  <si>
    <t>Задача 1. Привлечение населения Каменск-Уральского городского округа  к здоровому образу жизни</t>
  </si>
  <si>
    <t>Задача 4. Организация отдыха и оздоровления обучающихся муниципальных спортивных школ</t>
  </si>
  <si>
    <t>Целевой показатель 12. Охват организованными формами отдыха, оздоровления детей и подростков в каникулярное время,  в т.ч.:</t>
  </si>
  <si>
    <t>Задача 5. Модернизация системы развития детско-юношеского спорта и системы подготовки спортивного резерва, включая совершенствование системы отбора талантливых спортсменов в Каменск-Уральском городском округе</t>
  </si>
  <si>
    <t>Целевой показатель 13. Доля лиц, обучающихся по   программам спортивной подготовки в муниципальных организациях сферы физической культуры и спорта</t>
  </si>
  <si>
    <t>Задача 6. Развитие спорта  высших достижений и системы подготовки спортивного резерва</t>
  </si>
  <si>
    <t>Целевой показатель 14. Количество медалей, завоеванных спортсменами на официальных международных и всероссийских соревнованиях по видам спорта</t>
  </si>
  <si>
    <t>Целевой показатель 15. Доля спортсменов-разрядников в общем количестве лиц, обучающихся в системе спортивных школ олимпийского резерва</t>
  </si>
  <si>
    <t>Целевой показатель 16. Доля обучающихся в муниципальных спортивных школах, ставших победителями, призерами спортивных соревнований регионального, всероссийского и международного уровней, в общей численности обучающихся</t>
  </si>
  <si>
    <t>Целевой показатель 17. Количество спортсменов, вошедших в состав сборных команд Свердловской области и России</t>
  </si>
  <si>
    <t>Задача 7. Создание и развитие эффективной и доступной инфраструктуры физической культуры и спорта для различных групп населения</t>
  </si>
  <si>
    <t>Целевой показатель 18. Уровень обеспеченности  населения спортивными сооружениями исходя из единовременной пропускной способности объектов спорта</t>
  </si>
  <si>
    <t>Задача 8. Оказание экономической поддержки муниципальным учреждениям физической культуры и спорта</t>
  </si>
  <si>
    <t>Целевой показатель 19. Объем налоговых расходов в связи с освобождением от уплаты земельного налога муниципальных учреждений, в том числе:
 - количество учреждений,  освобожденных от уплаты земельного налога</t>
  </si>
  <si>
    <t>Целевой показатель 20. Доля подведомственных учреждений, выполнивших муниципальное задание в полном объеме</t>
  </si>
  <si>
    <t>Целевой показатель 1. Обеспечение доступности дошкольного образования для детей в возрасте от 2 месяцев до 3 лет в общей численности детей от 2 месяцев до 3 лет</t>
  </si>
  <si>
    <t>Целевой показатель 2. Обеспечение доступности дошкольного образования для детей в возрасте от 3 до 7 лет в общей численности от 3 до 7 лет</t>
  </si>
  <si>
    <t>Задача 3 «Обеспечение доступности качественного общего образования, соответствующего требованиям федеральных государственных образовательных стандартов и национального проекта «Образование»</t>
  </si>
  <si>
    <t>Целевой показатель 6. Количество детей, прошедших комплексное обследование и получивших рекомендации по оказанию психолого-педагогической помощи и организации их обучения и воспитания</t>
  </si>
  <si>
    <t>Целевой показатель 7. Количество муниципальных общеобразовательных организаций, в которых обеспечены условия для реализации образовательных программ естественно-научного цикла и профориентационной работы</t>
  </si>
  <si>
    <t xml:space="preserve">Целевой показатель 8. Количество кабинетов муниципальной общеобразовательной организации, оснащенных средствами обучения и воспитания для практического изучения учебного предмета «Физика»
</t>
  </si>
  <si>
    <t>Целевой показатель 9. Количество кабинетов муниципальной общеобразовательной организации, оснащенных средствами обучения и воспитания для организации с обучающимися профориентационной работы в рамках инженерно-технологического направления</t>
  </si>
  <si>
    <t>Целевой показатель 10. Количество общеобразовательных организаций, для пищеблоков которых приобретено оборудование</t>
  </si>
  <si>
    <t>Целевой показатель 11. Количество муниципальных общеобразовательных организаций, в которых созданы условия для организации военно-патриотического воспитания</t>
  </si>
  <si>
    <t>Целевой показатель 13. В государственных и муниципальных общеобразовательных организациях проведены мероприятия по обеспечению деятельности советников директора по воспитанию и взаимодействию с детскими общественными объединениями</t>
  </si>
  <si>
    <t>Целевой показатель 14. Обеспечены выплаты ежемесячного денежного вознаграждения советникам директоров по воспитанию и взаимодействию с детскими общественными объединениями</t>
  </si>
  <si>
    <t>Целевой показатель 15. Обеспечены выплаты денежного вознаграждения за классное руководство, предоставляемые педагогическим работникам образовательных организаций, ежемесячно</t>
  </si>
  <si>
    <t>Целевой показатель 18. Численность обучающихся МОУ, охваченных основными и дополнительными общеобразовательными программами цифрового, естественно-научного и гуманитарного профилей</t>
  </si>
  <si>
    <t>Целевой показатель 19. Доля детей в возрасте от 5 до 18 лет, охваченных дополнительным образованием в учреждениях, подведомственных Управлению образования</t>
  </si>
  <si>
    <t>Целевой показатель 20. Доля детей в возрасте от 5 до 18 лет, охваченных системой персонифицированного финансирования</t>
  </si>
  <si>
    <t>Целевой показатель 21. Доля детей в возрасте от 5 до 18 лет, использующих сертификаты дополнительного образования с номиналом</t>
  </si>
  <si>
    <t>Целевой показатель 22. Доля МОУ, обеспеченных Интернет-соединением со скоростью соединения не менее 100 Мб/с</t>
  </si>
  <si>
    <t xml:space="preserve">Целевой показатель 23. Количество граждан, с которыми заключены договоры о целевом обучении по образовательным программам среднего профессионального и высшего образования
</t>
  </si>
  <si>
    <t>Целевой показатель 24. Количество детей (за исключением детей-сирот и детей, оставшихся без попечения родителей, детей, находящихся в трудной жизненной ситуации),  оздоровленных в учебное время в организациях отдыха детей и их оздоровления, в которых созданы условия для освоения детьми основных общеобразовательных программ</t>
  </si>
  <si>
    <t>Целевой показатель 25. Доля обучающихся МОУ, обеспеченных бесплатным проездом на транспорте, от общего количества обучающихся МОУ, имеющих право на обеспечение бесплатным проездом</t>
  </si>
  <si>
    <t>Целевой показатель 26. Доля детей-сирот, детей, оставшихся без попечения родителей, лиц из числа детей-сирот и детей, оставшихся без попечения родителей, лиц, потерявших в период обучения обоих родителей или единственного родителя, обучающихся в муниципальных образовательных организациях, которым предоставлен бесплатный проезд</t>
  </si>
  <si>
    <t>Целевой показатель 27. Доля лиц из числа детей-сирот и детей, оставшихся без попечения родителей, лиц, потерявших в период обучения обоих родителей или единственного родителя, обучающихся в муниципальных общеобразовательных организациях, которым выплачивается денежная компенсация на питание, приобретение комплекта одежды, обуви, мягкого инвентаря, оборудования детям-сиротам</t>
  </si>
  <si>
    <t>Целевой показатель 28. Отдых отдельных категорий детей, проживающих на территории Свердловской области, в организациях отдыха детей и их оздоровления, расположенных на побережье Черного моря</t>
  </si>
  <si>
    <t>Целевой показатель 29. Охват отдыхом в санаториях и санаторных оздоровительных лагерях круглогодичного действия</t>
  </si>
  <si>
    <t xml:space="preserve">Целевой показатель 30. Охват отдыхом в загородных оздоровительных лагерях </t>
  </si>
  <si>
    <t xml:space="preserve">Целевой показатель 31. Охват отдыхом в лагерях дневного пребывания </t>
  </si>
  <si>
    <t>Целевой показатель 32. Охват детей другими формами отдыха</t>
  </si>
  <si>
    <t>Целевой показатель 33. Сумма налоговых расходов в связи с освобождением от уплаты земельного налога органов местного самоуправления</t>
  </si>
  <si>
    <t>Целевой показатель 34. Количество земельных участков муниципальных учреждений в сфере образования, освобожденных от уплаты земельного налога</t>
  </si>
  <si>
    <t>Целевой показатель 35. Сумма налоговых расходов в связи с освобождением от уплаты земельного налога муниципальных учреждений в сфере образования</t>
  </si>
  <si>
    <t>Целевой показатель 4. Доля обучающихся льготных категорий, указанных в статьях 22 и 33-1 Закона Свердловской области от 15 июля 2013 года № 78-ОЗ, обеспеченных организованным горячим питанием, от общего количества обучающихся льготных категорий</t>
  </si>
  <si>
    <t>Целевой показатель 12. Обеспечены бесплатным горячим питанием обучающиеся, получающие начальное общее образование в государственных и муниципальных образовательных организациях</t>
  </si>
  <si>
    <t>Целевой показатель 17. Количество приобретенного оборудования для организаций и учреждений, осуществляющих патриотическое воспитание на территории Свердловской области</t>
  </si>
  <si>
    <t xml:space="preserve">Целевой показатель 1. Содержание объектов дорожного хозяйства, в т.ч.:
</t>
  </si>
  <si>
    <t xml:space="preserve"> - нанесение разметки пешеходных переходов,
искусственных дорожных неровностей</t>
  </si>
  <si>
    <r>
      <t>шт.м</t>
    </r>
    <r>
      <rPr>
        <vertAlign val="superscript"/>
        <sz val="12"/>
        <rFont val="Times New Roman"/>
        <family val="1"/>
        <charset val="204"/>
      </rPr>
      <t>2</t>
    </r>
  </si>
  <si>
    <r>
      <t>м</t>
    </r>
    <r>
      <rPr>
        <vertAlign val="superscript"/>
        <sz val="12"/>
        <rFont val="Times New Roman"/>
        <family val="1"/>
        <charset val="204"/>
      </rPr>
      <t>2</t>
    </r>
  </si>
  <si>
    <t>Целевой показатель 4. Ремонт искусственных сооружений (мостов, путепроводов), в том числе разработка проектов</t>
  </si>
  <si>
    <t>Целевой показатель 3. Изготовление карт маршрутов и свидетельств об осуществлении перевозок по маршруту регулярных перевозок</t>
  </si>
  <si>
    <t>Целевой показатель 4. Изготовление и монтаж указателей расписаний движения маршрутов городской транспортной сети</t>
  </si>
  <si>
    <t>Целевой показатель 5. Количеств рейсов, в отношении которых проводятся контрольные мероприятия в сфере транспортного обслуживания, в том числе при помощи интернет-портала навигационно-информационной системы транспортного комплекса (НИС_ТК)</t>
  </si>
  <si>
    <t>Целевой показатель 6. Работы, связанные с осуществлением регулярных перевозок пассажиров и багажа</t>
  </si>
  <si>
    <t xml:space="preserve">Цель. Повышение качества условий проживания населения городского округа
</t>
  </si>
  <si>
    <t>Целевой показатель 8. Устройство, реконструкция и содержание площадок твердых коммунальных отходов</t>
  </si>
  <si>
    <t>Целевой показатель 10. Ремонт пешеходного моста через р. Исеть, в том числе корректировка сметной стоимости ремонта</t>
  </si>
  <si>
    <t>Задача 2. Содержание территорий, обустроенных в рамках национальных проектов по формированию комфортной городской среды  и государственно-частного партнёрства</t>
  </si>
  <si>
    <t>Целевой показатель 11. Содержание общественных территорий</t>
  </si>
  <si>
    <t>Подпрограмма «Защита населения и территории Каменск-Уральского городского округа от чрезвычайных ситуаций природного и техногенного характера», в т.ч.:</t>
  </si>
  <si>
    <t>Подпрограмма «Защита населения и территории Каменск-Уральского городского округа от чрезвычайных ситуаций природного и техногенного характера»</t>
  </si>
  <si>
    <t xml:space="preserve">Цель. Организация мероприятий по предупреждению и ликвидации чрезвычайных ситуаций
</t>
  </si>
  <si>
    <t>Целевой показатель 1. Разработка, тиражирование и распространение листовок, памяток, буклетов по вопросам безопасности людей на водных объектах</t>
  </si>
  <si>
    <t>Целевой показатель 2. Разработка, изготовление, монтаж и демонтаж информационно-предупреждающих знаков по вопросам безопасности людей на водных объектах</t>
  </si>
  <si>
    <t>Целевой показатель 3. Разработка, изготовление, монтаж и демонтаж рекламно- информационных материалов (баннер) по вопросам безопасности людей на водных объектах</t>
  </si>
  <si>
    <t>Целевой показатель 4. Проведение сезонных мероприятий по предупреждению чрезвычайных ситуаций, в том числе пропуск паводковых вод</t>
  </si>
  <si>
    <t>Целевой показатель 5. Создание, хранение, использование и восполнение резервов материальных ресурсов для ликвидации чрезвычайных ситуаций на территории Каменск-Уральского городского округа</t>
  </si>
  <si>
    <t>Задача 2. Создание, хранение, использование и восполнение  резервов материальных ресурсов для ликвидации чрезвычайных ситуаций на территории Каменск-Уральского городского округа и запасов материальных ресурсов в целях гражданской обороны</t>
  </si>
  <si>
    <t>Целевой показатель 7. Переоборудование местной системы оповещения</t>
  </si>
  <si>
    <t>Целевой показатель 8. Содержание местной системы оповещения</t>
  </si>
  <si>
    <t>Целевой показатель 9. Приведение защитных сооружений гражданской обороны (ПРУ) в соответствие нормам и требованиям инженерно- технических мероприятий гражданской обороны, переданных из федеральной собственности</t>
  </si>
  <si>
    <t>Целевой показатель 10. Содержание защитных сооружений гражданской обороны (ПРУ), переданных из федеральной собственности</t>
  </si>
  <si>
    <t xml:space="preserve">Целевой показатель 3. Организация работы по сбору отработанных ртутьсодержащих ламп и лома элементов питания
</t>
  </si>
  <si>
    <t>меропр-тие</t>
  </si>
  <si>
    <t xml:space="preserve"> - по озеленению территории (посадка деревьев, кустарников, газонов, цветников, их содержание)</t>
  </si>
  <si>
    <t xml:space="preserve">Целевой показатель 4. Мероприятия, предусмотренные постановлением Правительства Российской Федерации от 02.08.2022 № 1370 «О порядке разработки и согласования плана мероприятий, указанных в пункте 1 статьи 16.6, пункте 1 статьи 75.1 и пункте 1 статьи 78.2 Федерального закона «Об охране окружающей среды», субъекта Российской Федерации», в том числе:
 - по лесовосстановлению и лесоразведению
</t>
  </si>
  <si>
    <t>Целевой показатель 1. Обустройство противопожарных минерализованных полос на территории Каменск-Уральского городского округа</t>
  </si>
  <si>
    <t>Целевой показатель 2. Разработка, изготовление, тиражирование и распространение листовок, памяток, буклетов, информационных стендов, баннеров, аншлагов по вопросам противопожарной безопасности</t>
  </si>
  <si>
    <t>Целевой показатель 3. Содержание источников наружного противопожарного водоснабжения Каменск-Уральского городского округа, полученных в оперативное управление</t>
  </si>
  <si>
    <t>Целевой показатель 4. Приобретение, содержание первичных средств тушения пожаров</t>
  </si>
  <si>
    <t>Целевой показатель 2. Разработка (актуализация) схемы теплоснабжения Каменск- Уральского городского округа</t>
  </si>
  <si>
    <t>Целевой показатель 4. Информационные услуги для выполнения требований законодательства в сфере теплоснабжения в рамках полномочий органов местного самоуправления</t>
  </si>
  <si>
    <t>Целевой показатель 2. Организация светофорных объектов, в том числе:</t>
  </si>
  <si>
    <t>устройство светофорных объектов</t>
  </si>
  <si>
    <t>устройство и модернизация пешеходных переходов</t>
  </si>
  <si>
    <t>разработка проектно-сметной документации на реконструкцию и установку светофорных объектов</t>
  </si>
  <si>
    <t>Целевой показатель 6. Разработка (актуализация) и реализация плана транспорной безопасности</t>
  </si>
  <si>
    <t>Задача 3. Обеспечение транспортной безопасности объектов дорожного хозяйства</t>
  </si>
  <si>
    <t>Целевой показатель 3. Временное содержание животных без владельцев</t>
  </si>
  <si>
    <t>Целевой показатель 2. Кастрация (стерилизация) животных без владельцев</t>
  </si>
  <si>
    <t>Целевой показатель 4. Возврат животных без владельцев</t>
  </si>
  <si>
    <t>Целевой показатель 5. Организация проведения мероприятий по предупреждению и ликвидации болезней животных</t>
  </si>
  <si>
    <t>Подпрограмма 1. «Предоставление мер социальной поддержки по оплате жилищно-коммунальных услуг и уплате земельного налога»</t>
  </si>
  <si>
    <t>Цель 1. Создание условий для реализации государственных полномочий Российской Федерации и Свердловской области, переданных органам местного самоуправления, по предоставлению отдельным категориям граждан, проживающим на территории городского округа, государственной услуги по предоставлению компенсации расходов на оплату жилого помещения и коммунальных услуг и государственной услуги по предоставлению субсидий на оплату жилого помещения и коммунальных услуг</t>
  </si>
  <si>
    <t>Задача 1. Предоставление компенсации расходов на оплату жилого помещения и коммунальных услуг и предоставление субсидий на оплату жилого помещения и коммунальных услуг отдельным категориям граждан</t>
  </si>
  <si>
    <t>Цель 2. Создание условий для реализации государственных полномочий Свердловской области, переданных органам местного самоуправления, по предоставлению гражданам, проживающим на территории городского округа, мер социальной поддержки по частичному освобождению от платы за коммунальные услуги</t>
  </si>
  <si>
    <t>Цель 3. Снижение налоговой нагрузки на население, проживающее в Каменск-Уральском городском округе</t>
  </si>
  <si>
    <t>Задача 3. Снижение ставки земельного налога с 0,3% до 0,2% за земельные участки, занятые жилищным фондом и объектами инженерной инфраструктуры жилищно-коммунального комплекса</t>
  </si>
  <si>
    <t xml:space="preserve">Целевой показатель 3. 
Объем налоговых расходов в связи с установлением пониженной налоговой ставки земельного налога в размере 0,2% за земельные участки, занятые жилищным фондом и объектами инженерной инфраструктуры жилищно- коммунального комплекса
</t>
  </si>
  <si>
    <t xml:space="preserve">Целевой показатель 4. Количество налогоплательщиков, воспользовавшихся пониженной налоговой ставкой земельного налога на земельные участки, занятые жилищным фондом и объектами инженерной инфраструктуры жилищно-коммунального комплекса </t>
  </si>
  <si>
    <t xml:space="preserve">Цель 8. Благоустройство дворовых территорий, по которым осуществляется проезд к образовательным учреждениям 
</t>
  </si>
  <si>
    <t xml:space="preserve">Задача 8. Повышение уровня благоустройства дворовых территорий и обеспечение безопасного проезда к образовательным учреждениям
</t>
  </si>
  <si>
    <t xml:space="preserve">Целевой показатель 10. Количество многоквартирных домов, дворовые территории которых благоустроены
</t>
  </si>
  <si>
    <t xml:space="preserve">Целевой показатель 11. Количество образовательных учреждений, проезды к которым отремонтированы </t>
  </si>
  <si>
    <t>Подпрограмма «Обеспечение реализации муниципальной программы «Обеспечение функционирования городского хозяйства в Каменск-Уральском городском округе на 2025-2030 годы»</t>
  </si>
  <si>
    <t>Подпрограмма «Дополнительные меры социальной поддержки населения в Каменск-Уральском городском округе на 2025-2030 годы»</t>
  </si>
  <si>
    <t>Задача 1. Предоставление материальной помощи отдельным категориям граждан, которые в силу объективных причин находятся в особых обстоятельствах</t>
  </si>
  <si>
    <t>Целевой показатель 2. Количество граждан, получивших компенсацию затрат на установку надгробия-памятника Почетному гражданину города Каменска-Уральского</t>
  </si>
  <si>
    <t>Целевой показатель 3. Количество детей из малообеспеченных семей, которым оказаны дополнительные меры социальной поддержки</t>
  </si>
  <si>
    <t>Задача 3. Организация и проведение социально-значимых мероприятий</t>
  </si>
  <si>
    <t>Задача 4. Социальная поддержка многодетных семей</t>
  </si>
  <si>
    <t>Задача 5. Социальная поддержка обучающихся в государственных общеобразовательных учреждениях, проживающих на отдаленных территориях, в области транспортного обслуживания</t>
  </si>
  <si>
    <t>Задача 6. Предоставление дополнительных мер социальной поддержки в связи с прохождением гражданами военной службы по контракту</t>
  </si>
  <si>
    <t>Целевой показатель 6. Количество граждан, получивших социальную выплату на проезд в транспорте общего пользования</t>
  </si>
  <si>
    <t>Целевой показатель 8. Количество граждан, получивших единовременную денежную выплату, в связи с заключением контракта о прохождении военной службы в Вооруженных Силах Российской Федерации</t>
  </si>
  <si>
    <t>Целевой показатель 7. Количество граждан, проживающих в домах с печным отоплением, получивших денежную выплату на приобретение колотых дров</t>
  </si>
  <si>
    <t>Целевой показатель 9. Предоставление налоговой льготы по земельному налогу участникам и инвалидам Великой Отечественной войны</t>
  </si>
  <si>
    <t>Подпрограмма «Профилактика инфекционных и неинфекционных заболеваний в Каменск-Уральском городском округе на 2025-2030 годы»</t>
  </si>
  <si>
    <t>Цель. Сохранение и укрепление здоровья населения, профилактика инфекционных, неинфекционных и паразитарных заболеваний среди населения муниципального образования</t>
  </si>
  <si>
    <t>Подпрограмма «Обеспечение жилыми помещениями малоимущих граждан в Каменск-Уральском городском округе на 2025 – 2030 годы»</t>
  </si>
  <si>
    <t>Целевой показатель 1. Количество жилых помещений, приобретенных для предоставления по договорам социального найма малоимущим гражданам, признанным в установленном порядке нуждающимися в улучшении жилищных условий, а также в связи с выселением из жилых домов, признанных в установленном порядке аварийными и подлежащими сносу</t>
  </si>
  <si>
    <t>Подпрограмма «Обеспечение жильем молодых семей в Каменск-Уральском городском округе на 2025 – 2030 годы»</t>
  </si>
  <si>
    <t>Задача 1. Предоставление молодым семьям – участникам мероприятия по обеспечению жильем молодых семей федерального проекта «Содействие субъектам Российской Федерации в реализации полномочий по оказанию государственной поддержки гражданам в обеспечении жильем и оплате жилищно-коммунальных услуг» государственной программы  Российской Федерации «Обеспечение доступным и комфортным жильем и коммунальными услугами граждан Российской Федерации» социальных выплат на приобретение (строительство) жилья (далее – мероприятие)</t>
  </si>
  <si>
    <t>Целевой показатель 1. Количество предоставленных социальных выплат молодым семьям – участникам мероприятия</t>
  </si>
  <si>
    <t>Целевой показатель 2. Доля молодых семей, получивших социальные выплаты на приобретение (строительство) жилья, от численности молодых семей - участников мероприятия</t>
  </si>
  <si>
    <t>Подпрограмма «Обеспечение жильем молодых специалистов в Каменск-Уральском городском округе на 2025-2030 годы»</t>
  </si>
  <si>
    <t>Цель. Привлечение квалифицированных специалистов для работы в федеральных, государственных учреждениях здравоохранения, территориальном отделе Управления Роспотребнадзора по Свердловской области в городе Каменск-Уральский, Каменском районе, Сухоложском и Богдановичском районах, муниципальных учреждениях образования, культуры и спорта,  расположенных на территории Каменск-Уральского городского округа, и улучшение их жилищных условий</t>
  </si>
  <si>
    <t>Задача. Предоставление выплат для приобретения жилых помещений в многоквартирных домах молодым специалистам - работникам федеральных, государственных учреждений здравоохранения, территориального отдела Управления Роспотребнадзора по Свердловской области в городе Каменск-Уральский, Каменском районе, Сухоложском и Богдановичском районах, муниципальных учреждений образования, культуры и спорта, расположенных на территории Каменск-Уральского городского округа</t>
  </si>
  <si>
    <t>Муниципальная программа «Реализация мероприятий в области градостроительной деятельности на территории Каменск-Уральского городского округа на 2025-2030 годы»</t>
  </si>
  <si>
    <t>Муниципальная программа «Развитие муниципальной системы образования в Каменск-Уральском городском округе на 2025-2030 годы»</t>
  </si>
  <si>
    <t>Муниципальная программа «Развитие физической культуры и спорта в Каменск-Уральском городском округе на 2025-2030 годы»</t>
  </si>
  <si>
    <t>Муниципальная программа «Развитие сферы культуры  в Каменск-Уральском городском округе на 2025-2030 годы»</t>
  </si>
  <si>
    <t>Оценка эффективности муниципальных программ за 2025 год</t>
  </si>
  <si>
    <t>- средняя результативность</t>
  </si>
  <si>
    <t>- низкая результативность (существенное перевыполнение плана)</t>
  </si>
  <si>
    <t>Подпрограмма «Обеспечение комплектования, учета, хранения и использования архивных документов, находящихся в МКУ «Архив Каменск-Уральского городского округа» на 2025-2030 годы»</t>
  </si>
  <si>
    <t xml:space="preserve">- высокая результативность </t>
  </si>
  <si>
    <t>7200</t>
  </si>
  <si>
    <t>Оценка - 3. Средний уровень эффективности подпрограммы</t>
  </si>
  <si>
    <t xml:space="preserve">Целевой показатель 36. Количество муниципальных дошкольных образовательных организаций, расположенных на территории Свердловской области, в отношении которых обеспечено совершенствование программно-методического и материально-технического оснащения образовательного процесса, позволяющего осуществлять образовательную деятельность в соответствии с целями и задачами проекта "Уральская инженерная школа" в текущем финансовом году </t>
  </si>
  <si>
    <t>Муниципальная программа «Реализация социальной политики в Каменск-Уральском городском округе на 2025-2030 годы»</t>
  </si>
  <si>
    <t>Муниципальная программа «Обеспечение жильем отдельных категорий граждан в Каменск-Уральском городском округе на 2025-2030 годы»</t>
  </si>
  <si>
    <t>Муниципальная программа «Обеспечение развития гражданского общества и муниципального управления в Каменск-Уральском городском округе на 2025 – 2030 годы»</t>
  </si>
  <si>
    <t>Муниципальная программа «Управление муниципальной собственностью Каменск-Уральского городского округа на 2025 - 2030 годы»</t>
  </si>
  <si>
    <t>Отчет
о достижении целевых показателей муниципальных программ за 2025 год</t>
  </si>
  <si>
    <t>Муниципальная программа «Содействие развитию малого и среднего предпринимательства, внутреннего и въездного туризма в Каменск-Уральском городском округе на 2025 – 2030 годы»</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</si>
</sst>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43" formatCode="_-* #,##0.00\ _₽_-;\-* #,##0.00\ _₽_-;_-* &quot;-&quot;??\ _₽_-;_-@_-"/>
    <numFmt numFmtId="164" formatCode="#,##0.0"/>
    <numFmt numFmtId="165" formatCode="#,##0.0&quot;*&quot;"/>
    <numFmt numFmtId="166" formatCode="0.0"/>
    <numFmt numFmtId="167" formatCode="_-* #,##0_р_._-;\-* #,##0_р_._-;_-* &quot;-&quot;??_р_._-;_-@_-"/>
    <numFmt numFmtId="168" formatCode="#,##0.000"/>
  </numFmts>
  <fonts count="30" x14ac:knownFonts="1">
    <font>
      <sz val="11"/>
      <color theme="1"/>
      <name val="Calibri"/>
      <family val="2"/>
      <charset val="204"/>
      <scheme val="minor"/>
    </font>
    <font>
      <sz val="11"/>
      <color theme="1"/>
      <name val="Calibri"/>
      <family val="2"/>
      <charset val="204"/>
      <scheme val="minor"/>
    </font>
    <font>
      <sz val="12"/>
      <name val="Times New Roman"/>
      <family val="1"/>
      <charset val="204"/>
    </font>
    <font>
      <b/>
      <sz val="12"/>
      <name val="Times New Roman"/>
      <family val="1"/>
      <charset val="204"/>
    </font>
    <font>
      <i/>
      <sz val="12"/>
      <name val="Times New Roman"/>
      <family val="1"/>
      <charset val="204"/>
    </font>
    <font>
      <b/>
      <i/>
      <sz val="12"/>
      <name val="Times New Roman"/>
      <family val="1"/>
      <charset val="204"/>
    </font>
    <font>
      <sz val="12"/>
      <color theme="3" tint="-0.249977111117893"/>
      <name val="Times New Roman"/>
      <family val="1"/>
      <charset val="204"/>
    </font>
    <font>
      <sz val="12"/>
      <color theme="1"/>
      <name val="Times New Roman"/>
      <family val="1"/>
      <charset val="204"/>
    </font>
    <font>
      <b/>
      <sz val="12"/>
      <color theme="1"/>
      <name val="Times New Roman"/>
      <family val="1"/>
      <charset val="204"/>
    </font>
    <font>
      <b/>
      <sz val="12"/>
      <name val="Arial"/>
      <family val="2"/>
      <charset val="204"/>
    </font>
    <font>
      <sz val="12"/>
      <name val="Arial Cyr"/>
      <charset val="204"/>
    </font>
    <font>
      <sz val="12"/>
      <name val="Liberation Serif"/>
      <family val="1"/>
      <charset val="204"/>
    </font>
    <font>
      <sz val="14"/>
      <color theme="1"/>
      <name val="Times New Roman"/>
      <family val="1"/>
      <charset val="204"/>
    </font>
    <font>
      <sz val="12"/>
      <color rgb="FFC00000"/>
      <name val="Times New Roman"/>
      <family val="1"/>
      <charset val="204"/>
    </font>
    <font>
      <i/>
      <sz val="12"/>
      <color theme="1"/>
      <name val="Times New Roman"/>
      <family val="1"/>
      <charset val="204"/>
    </font>
    <font>
      <b/>
      <i/>
      <sz val="12"/>
      <color indexed="8"/>
      <name val="Times New Roman"/>
      <family val="1"/>
      <charset val="204"/>
    </font>
    <font>
      <sz val="10"/>
      <color theme="1"/>
      <name val="Times New Roman"/>
      <family val="1"/>
      <charset val="204"/>
    </font>
    <font>
      <b/>
      <sz val="12"/>
      <color indexed="8"/>
      <name val="Times New Roman"/>
      <family val="1"/>
      <charset val="204"/>
    </font>
    <font>
      <sz val="12"/>
      <color indexed="8"/>
      <name val="Times New Roman"/>
      <family val="1"/>
      <charset val="204"/>
    </font>
    <font>
      <sz val="12"/>
      <color theme="1" tint="4.9989318521683403E-2"/>
      <name val="Times New Roman"/>
      <family val="1"/>
      <charset val="204"/>
    </font>
    <font>
      <i/>
      <sz val="12"/>
      <color theme="1" tint="4.9989318521683403E-2"/>
      <name val="Times New Roman"/>
      <family val="1"/>
      <charset val="204"/>
    </font>
    <font>
      <vertAlign val="superscript"/>
      <sz val="12"/>
      <name val="Times New Roman"/>
      <family val="1"/>
      <charset val="204"/>
    </font>
    <font>
      <sz val="11.5"/>
      <name val="Times New Roman"/>
      <family val="1"/>
      <charset val="204"/>
    </font>
    <font>
      <sz val="12"/>
      <color indexed="8"/>
      <name val="Liberation Serif"/>
      <family val="1"/>
      <charset val="204"/>
    </font>
    <font>
      <b/>
      <i/>
      <sz val="12"/>
      <color theme="1"/>
      <name val="Times New Roman"/>
      <family val="1"/>
      <charset val="204"/>
    </font>
    <font>
      <sz val="14"/>
      <name val="Times New Roman"/>
      <family val="1"/>
      <charset val="204"/>
    </font>
    <font>
      <sz val="12"/>
      <color rgb="FFFF0000"/>
      <name val="Times New Roman"/>
      <family val="1"/>
      <charset val="204"/>
    </font>
    <font>
      <vertAlign val="subscript"/>
      <sz val="12"/>
      <name val="Times New Roman"/>
      <family val="1"/>
      <charset val="204"/>
    </font>
    <font>
      <b/>
      <sz val="12"/>
      <color rgb="FFFF0000"/>
      <name val="Times New Roman"/>
      <family val="1"/>
      <charset val="204"/>
    </font>
    <font>
      <sz val="12"/>
      <color theme="1"/>
      <name val="Liberation Serif"/>
      <family val="1"/>
      <charset val="204"/>
    </font>
  </fonts>
  <fills count="4">
    <fill>
      <patternFill patternType="none"/>
    </fill>
    <fill>
      <patternFill patternType="gray125"/>
    </fill>
    <fill>
      <patternFill patternType="solid">
        <fgColor theme="8" tint="0.79998168889431442"/>
        <bgColor indexed="64"/>
      </patternFill>
    </fill>
    <fill>
      <patternFill patternType="solid">
        <fgColor rgb="FFFFFF00"/>
        <bgColor indexed="64"/>
      </patternFill>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s>
  <cellStyleXfs count="2">
    <xf numFmtId="0" fontId="0" fillId="0" borderId="0"/>
    <xf numFmtId="43" fontId="1" fillId="0" borderId="0" applyFont="0" applyFill="0" applyBorder="0" applyAlignment="0" applyProtection="0"/>
  </cellStyleXfs>
  <cellXfs count="337">
    <xf numFmtId="0" fontId="0" fillId="0" borderId="0" xfId="0"/>
    <xf numFmtId="0" fontId="0" fillId="0" borderId="0" xfId="0" applyFill="1"/>
    <xf numFmtId="49" fontId="3" fillId="0" borderId="0" xfId="0" applyNumberFormat="1" applyFont="1" applyFill="1" applyAlignment="1">
      <alignment horizontal="center" wrapText="1"/>
    </xf>
    <xf numFmtId="49" fontId="3" fillId="0" borderId="0" xfId="0" applyNumberFormat="1" applyFont="1" applyFill="1" applyAlignment="1">
      <alignment horizontal="left" wrapText="1"/>
    </xf>
    <xf numFmtId="49" fontId="3" fillId="0" borderId="0" xfId="0" applyNumberFormat="1" applyFont="1" applyFill="1" applyAlignment="1">
      <alignment horizontal="center" vertical="top" wrapText="1"/>
    </xf>
    <xf numFmtId="164" fontId="2" fillId="0" borderId="1" xfId="0" applyNumberFormat="1" applyFont="1" applyFill="1" applyBorder="1" applyAlignment="1">
      <alignment horizontal="center" vertical="center" wrapText="1"/>
    </xf>
    <xf numFmtId="49" fontId="2" fillId="0" borderId="1" xfId="0" applyNumberFormat="1" applyFont="1" applyFill="1" applyBorder="1" applyAlignment="1">
      <alignment horizontal="center" vertical="top" wrapText="1"/>
    </xf>
    <xf numFmtId="164" fontId="2" fillId="0" borderId="1" xfId="0" applyNumberFormat="1" applyFont="1" applyFill="1" applyBorder="1" applyAlignment="1">
      <alignment horizontal="center" vertical="top" wrapText="1"/>
    </xf>
    <xf numFmtId="0" fontId="3" fillId="0" borderId="1" xfId="0" applyFont="1" applyFill="1" applyBorder="1" applyAlignment="1">
      <alignment horizontal="left" wrapText="1"/>
    </xf>
    <xf numFmtId="164" fontId="3" fillId="0" borderId="1" xfId="0" applyNumberFormat="1" applyFont="1" applyFill="1" applyBorder="1" applyAlignment="1">
      <alignment vertical="top" wrapText="1"/>
    </xf>
    <xf numFmtId="0" fontId="2" fillId="0" borderId="1" xfId="0" applyFont="1" applyFill="1" applyBorder="1" applyAlignment="1">
      <alignment horizontal="left" wrapText="1" indent="1"/>
    </xf>
    <xf numFmtId="164" fontId="2" fillId="0" borderId="1" xfId="0" applyNumberFormat="1" applyFont="1" applyFill="1" applyBorder="1" applyAlignment="1">
      <alignment vertical="top" wrapText="1"/>
    </xf>
    <xf numFmtId="0" fontId="2" fillId="0" borderId="1" xfId="0" applyFont="1" applyFill="1" applyBorder="1" applyAlignment="1">
      <alignment horizontal="left" vertical="top" wrapText="1" indent="1"/>
    </xf>
    <xf numFmtId="0" fontId="5" fillId="0" borderId="1" xfId="0" applyFont="1" applyFill="1" applyBorder="1" applyAlignment="1">
      <alignment horizontal="left" vertical="top" wrapText="1"/>
    </xf>
    <xf numFmtId="164" fontId="5" fillId="0" borderId="1" xfId="0" applyNumberFormat="1" applyFont="1" applyFill="1" applyBorder="1" applyAlignment="1">
      <alignment vertical="top" wrapText="1"/>
    </xf>
    <xf numFmtId="0" fontId="4" fillId="0" borderId="1" xfId="0" applyFont="1" applyFill="1" applyBorder="1" applyAlignment="1">
      <alignment horizontal="left" wrapText="1" indent="1"/>
    </xf>
    <xf numFmtId="164" fontId="4" fillId="0" borderId="1" xfId="0" applyNumberFormat="1" applyFont="1" applyFill="1" applyBorder="1" applyAlignment="1">
      <alignment horizontal="center" vertical="top" wrapText="1"/>
    </xf>
    <xf numFmtId="0" fontId="4" fillId="0" borderId="1" xfId="0" applyFont="1" applyFill="1" applyBorder="1" applyAlignment="1">
      <alignment horizontal="left" vertical="top" wrapText="1" indent="1"/>
    </xf>
    <xf numFmtId="164" fontId="4" fillId="0" borderId="1" xfId="0" applyNumberFormat="1" applyFont="1" applyFill="1" applyBorder="1" applyAlignment="1">
      <alignment vertical="top" wrapText="1"/>
    </xf>
    <xf numFmtId="164" fontId="3" fillId="0" borderId="1" xfId="0" applyNumberFormat="1" applyFont="1" applyFill="1" applyBorder="1" applyAlignment="1">
      <alignment horizontal="left" wrapText="1"/>
    </xf>
    <xf numFmtId="164" fontId="2" fillId="0" borderId="1" xfId="0" applyNumberFormat="1" applyFont="1" applyFill="1" applyBorder="1" applyAlignment="1">
      <alignment horizontal="left" wrapText="1" indent="1"/>
    </xf>
    <xf numFmtId="164" fontId="2" fillId="0" borderId="1" xfId="0" applyNumberFormat="1" applyFont="1" applyFill="1" applyBorder="1" applyAlignment="1">
      <alignment horizontal="left" vertical="top" wrapText="1" indent="1"/>
    </xf>
    <xf numFmtId="0" fontId="3" fillId="0" borderId="1" xfId="0" applyFont="1" applyFill="1" applyBorder="1" applyAlignment="1">
      <alignment horizontal="left" vertical="top" wrapText="1"/>
    </xf>
    <xf numFmtId="164" fontId="2" fillId="0" borderId="1" xfId="0" applyNumberFormat="1" applyFont="1" applyFill="1" applyBorder="1" applyAlignment="1">
      <alignment horizontal="right" vertical="top" wrapText="1"/>
    </xf>
    <xf numFmtId="0" fontId="8" fillId="0" borderId="1" xfId="0" applyFont="1" applyFill="1" applyBorder="1" applyAlignment="1">
      <alignment horizontal="left" vertical="top" wrapText="1"/>
    </xf>
    <xf numFmtId="164" fontId="8" fillId="0" borderId="1" xfId="0" applyNumberFormat="1" applyFont="1" applyFill="1" applyBorder="1" applyAlignment="1">
      <alignment vertical="top" wrapText="1"/>
    </xf>
    <xf numFmtId="0" fontId="7" fillId="0" borderId="1" xfId="0" applyFont="1" applyFill="1" applyBorder="1" applyAlignment="1">
      <alignment horizontal="left" wrapText="1" indent="1"/>
    </xf>
    <xf numFmtId="164" fontId="7" fillId="0" borderId="1" xfId="0" applyNumberFormat="1" applyFont="1" applyFill="1" applyBorder="1" applyAlignment="1">
      <alignment vertical="top" wrapText="1"/>
    </xf>
    <xf numFmtId="0" fontId="7" fillId="0" borderId="1" xfId="0" applyFont="1" applyFill="1" applyBorder="1" applyAlignment="1">
      <alignment horizontal="left" vertical="top" wrapText="1" indent="1"/>
    </xf>
    <xf numFmtId="164" fontId="6" fillId="0" borderId="1" xfId="0" applyNumberFormat="1" applyFont="1" applyFill="1" applyBorder="1" applyAlignment="1">
      <alignment vertical="top" wrapText="1"/>
    </xf>
    <xf numFmtId="0" fontId="0" fillId="0" borderId="0" xfId="0" applyFont="1" applyFill="1"/>
    <xf numFmtId="0" fontId="10" fillId="0" borderId="1" xfId="0" applyFont="1" applyFill="1" applyBorder="1" applyAlignment="1">
      <alignment vertical="top" wrapText="1"/>
    </xf>
    <xf numFmtId="0" fontId="6" fillId="0" borderId="1" xfId="0" applyFont="1" applyFill="1" applyBorder="1" applyAlignment="1">
      <alignment horizontal="left" vertical="top" wrapText="1" indent="1"/>
    </xf>
    <xf numFmtId="0" fontId="8" fillId="0" borderId="1" xfId="0" applyFont="1" applyFill="1" applyBorder="1" applyAlignment="1">
      <alignment horizontal="left" wrapText="1"/>
    </xf>
    <xf numFmtId="164" fontId="8" fillId="0" borderId="1" xfId="0" applyNumberFormat="1" applyFont="1" applyFill="1" applyBorder="1" applyAlignment="1">
      <alignment vertical="top"/>
    </xf>
    <xf numFmtId="164" fontId="7" fillId="0" borderId="1" xfId="0" applyNumberFormat="1" applyFont="1" applyFill="1" applyBorder="1" applyAlignment="1">
      <alignment vertical="top"/>
    </xf>
    <xf numFmtId="164" fontId="7" fillId="0" borderId="1" xfId="0" applyNumberFormat="1" applyFont="1" applyFill="1" applyBorder="1" applyAlignment="1">
      <alignment horizontal="right" vertical="top" wrapText="1"/>
    </xf>
    <xf numFmtId="164" fontId="3" fillId="0" borderId="1" xfId="0" applyNumberFormat="1" applyFont="1" applyFill="1" applyBorder="1" applyAlignment="1">
      <alignment vertical="top"/>
    </xf>
    <xf numFmtId="164" fontId="2" fillId="0" borderId="1" xfId="0" applyNumberFormat="1" applyFont="1" applyFill="1" applyBorder="1" applyAlignment="1">
      <alignment vertical="top"/>
    </xf>
    <xf numFmtId="49" fontId="2" fillId="0" borderId="0" xfId="0" applyNumberFormat="1" applyFont="1" applyFill="1" applyAlignment="1">
      <alignment horizontal="center" vertical="top" wrapText="1"/>
    </xf>
    <xf numFmtId="164" fontId="10" fillId="0" borderId="0" xfId="0" applyNumberFormat="1" applyFont="1" applyFill="1" applyAlignment="1">
      <alignment vertical="top" wrapText="1"/>
    </xf>
    <xf numFmtId="0" fontId="10" fillId="0" borderId="0" xfId="0" applyFont="1" applyFill="1" applyAlignment="1">
      <alignment wrapText="1"/>
    </xf>
    <xf numFmtId="0" fontId="10" fillId="0" borderId="0" xfId="0" applyFont="1" applyFill="1" applyAlignment="1">
      <alignment vertical="top" wrapText="1"/>
    </xf>
    <xf numFmtId="0" fontId="2" fillId="0" borderId="0" xfId="0" applyFont="1" applyBorder="1" applyAlignment="1">
      <alignment wrapText="1"/>
    </xf>
    <xf numFmtId="1" fontId="13" fillId="0" borderId="0" xfId="0" applyNumberFormat="1" applyFont="1" applyBorder="1" applyAlignment="1">
      <alignment horizontal="center" vertical="top" wrapText="1"/>
    </xf>
    <xf numFmtId="0" fontId="13" fillId="0" borderId="0" xfId="0" applyFont="1" applyBorder="1" applyAlignment="1">
      <alignment wrapText="1"/>
    </xf>
    <xf numFmtId="0" fontId="13" fillId="0" borderId="0" xfId="0" applyFont="1" applyFill="1" applyBorder="1" applyAlignment="1">
      <alignment horizontal="center" vertical="center" wrapText="1"/>
    </xf>
    <xf numFmtId="0" fontId="2" fillId="0" borderId="0" xfId="0" applyFont="1" applyBorder="1" applyAlignment="1">
      <alignment horizontal="center" vertical="center" wrapText="1"/>
    </xf>
    <xf numFmtId="1" fontId="7" fillId="0" borderId="1" xfId="0" applyNumberFormat="1" applyFont="1" applyFill="1" applyBorder="1" applyAlignment="1">
      <alignment horizontal="center" vertical="top" wrapText="1"/>
    </xf>
    <xf numFmtId="0" fontId="7" fillId="0" borderId="1" xfId="0" applyFont="1" applyFill="1" applyBorder="1" applyAlignment="1">
      <alignment horizontal="center" vertical="top" wrapText="1"/>
    </xf>
    <xf numFmtId="0" fontId="7" fillId="0" borderId="1" xfId="0" applyFont="1" applyFill="1" applyBorder="1" applyAlignment="1">
      <alignment horizontal="center" vertical="center" wrapText="1"/>
    </xf>
    <xf numFmtId="1" fontId="3" fillId="2" borderId="1" xfId="0" applyNumberFormat="1" applyFont="1" applyFill="1" applyBorder="1" applyAlignment="1">
      <alignment horizontal="center" vertical="top" wrapText="1"/>
    </xf>
    <xf numFmtId="166" fontId="5" fillId="2" borderId="1" xfId="0" applyNumberFormat="1" applyFont="1" applyFill="1" applyBorder="1" applyAlignment="1">
      <alignment horizontal="center" vertical="center" wrapText="1"/>
    </xf>
    <xf numFmtId="1" fontId="2" fillId="0" borderId="1" xfId="0" applyNumberFormat="1" applyFont="1" applyFill="1" applyBorder="1" applyAlignment="1">
      <alignment horizontal="center" vertical="top" wrapText="1"/>
    </xf>
    <xf numFmtId="0" fontId="15" fillId="0" borderId="0" xfId="0" applyFont="1" applyFill="1" applyBorder="1" applyAlignment="1">
      <alignment horizontal="left" vertical="top" wrapText="1"/>
    </xf>
    <xf numFmtId="0" fontId="2" fillId="0" borderId="0" xfId="0" applyFont="1" applyFill="1" applyBorder="1" applyAlignment="1">
      <alignment wrapText="1"/>
    </xf>
    <xf numFmtId="0" fontId="2" fillId="0" borderId="1" xfId="0" applyFont="1" applyFill="1" applyBorder="1" applyAlignment="1">
      <alignment vertical="top" wrapText="1"/>
    </xf>
    <xf numFmtId="0" fontId="2" fillId="0" borderId="1" xfId="0" applyFont="1" applyFill="1" applyBorder="1" applyAlignment="1">
      <alignment horizontal="center" vertical="center" wrapText="1"/>
    </xf>
    <xf numFmtId="3" fontId="2" fillId="0" borderId="1" xfId="0" applyNumberFormat="1" applyFont="1" applyFill="1" applyBorder="1" applyAlignment="1">
      <alignment horizontal="center" vertical="center" wrapText="1"/>
    </xf>
    <xf numFmtId="3" fontId="2" fillId="0" borderId="1" xfId="0" applyNumberFormat="1" applyFont="1" applyFill="1" applyBorder="1" applyAlignment="1">
      <alignment horizontal="center" vertical="center"/>
    </xf>
    <xf numFmtId="0" fontId="2" fillId="0" borderId="5" xfId="0" applyFont="1" applyFill="1" applyBorder="1" applyAlignment="1">
      <alignment vertical="top" wrapText="1"/>
    </xf>
    <xf numFmtId="0" fontId="10" fillId="0" borderId="0" xfId="0" applyFont="1"/>
    <xf numFmtId="0" fontId="10" fillId="0" borderId="0" xfId="0" applyFont="1" applyFill="1"/>
    <xf numFmtId="0" fontId="7" fillId="0" borderId="1" xfId="0" applyFont="1" applyFill="1" applyBorder="1" applyAlignment="1">
      <alignment vertical="top" wrapText="1"/>
    </xf>
    <xf numFmtId="0" fontId="7" fillId="0" borderId="9" xfId="0" applyFont="1" applyFill="1" applyBorder="1" applyAlignment="1">
      <alignment vertical="top" wrapText="1"/>
    </xf>
    <xf numFmtId="0" fontId="16" fillId="0" borderId="1" xfId="0" applyFont="1" applyFill="1" applyBorder="1" applyAlignment="1">
      <alignment horizontal="center" vertical="center" wrapText="1"/>
    </xf>
    <xf numFmtId="164" fontId="4" fillId="0" borderId="7" xfId="0" applyNumberFormat="1" applyFont="1" applyFill="1" applyBorder="1" applyAlignment="1">
      <alignment horizontal="center" vertical="center" wrapText="1"/>
    </xf>
    <xf numFmtId="3" fontId="7" fillId="0" borderId="1" xfId="0" applyNumberFormat="1" applyFont="1" applyFill="1" applyBorder="1" applyAlignment="1">
      <alignment horizontal="center" vertical="center"/>
    </xf>
    <xf numFmtId="1" fontId="3" fillId="2" borderId="2" xfId="0" applyNumberFormat="1" applyFont="1" applyFill="1" applyBorder="1" applyAlignment="1">
      <alignment horizontal="center" vertical="top" wrapText="1"/>
    </xf>
    <xf numFmtId="1" fontId="2" fillId="0" borderId="2" xfId="0" applyNumberFormat="1" applyFont="1" applyFill="1" applyBorder="1" applyAlignment="1">
      <alignment horizontal="center" vertical="top" wrapText="1"/>
    </xf>
    <xf numFmtId="164" fontId="4" fillId="0" borderId="1" xfId="0" applyNumberFormat="1" applyFont="1" applyFill="1" applyBorder="1" applyAlignment="1">
      <alignment horizontal="center" vertical="center" wrapText="1"/>
    </xf>
    <xf numFmtId="164" fontId="2" fillId="0" borderId="1" xfId="0" applyNumberFormat="1" applyFont="1" applyFill="1" applyBorder="1" applyAlignment="1">
      <alignment horizontal="center" vertical="center"/>
    </xf>
    <xf numFmtId="0" fontId="2" fillId="0" borderId="0" xfId="0" applyFont="1" applyBorder="1" applyAlignment="1">
      <alignment vertical="top" wrapText="1"/>
    </xf>
    <xf numFmtId="0" fontId="5" fillId="0" borderId="0" xfId="0" applyFont="1" applyFill="1" applyBorder="1" applyAlignment="1">
      <alignment horizontal="left" vertical="top" wrapText="1"/>
    </xf>
    <xf numFmtId="0" fontId="2" fillId="0" borderId="0" xfId="0" applyFont="1" applyFill="1" applyBorder="1" applyAlignment="1">
      <alignment horizontal="center" vertical="top" wrapText="1"/>
    </xf>
    <xf numFmtId="1" fontId="3" fillId="2" borderId="7" xfId="0" applyNumberFormat="1" applyFont="1" applyFill="1" applyBorder="1" applyAlignment="1">
      <alignment horizontal="center" vertical="top" wrapText="1"/>
    </xf>
    <xf numFmtId="164" fontId="15" fillId="0" borderId="0" xfId="0" applyNumberFormat="1" applyFont="1" applyFill="1" applyBorder="1" applyAlignment="1">
      <alignment horizontal="left" vertical="top" wrapText="1"/>
    </xf>
    <xf numFmtId="0" fontId="2" fillId="0" borderId="0" xfId="0" applyFont="1" applyFill="1" applyBorder="1" applyAlignment="1">
      <alignment vertical="top" wrapText="1"/>
    </xf>
    <xf numFmtId="0" fontId="2" fillId="0" borderId="1" xfId="0" applyFont="1" applyFill="1" applyBorder="1" applyAlignment="1">
      <alignment horizontal="left" vertical="top" wrapText="1"/>
    </xf>
    <xf numFmtId="0" fontId="2" fillId="0" borderId="1" xfId="0" applyNumberFormat="1" applyFont="1" applyFill="1" applyBorder="1" applyAlignment="1">
      <alignment horizontal="center" vertical="center" wrapText="1"/>
    </xf>
    <xf numFmtId="167" fontId="7" fillId="0" borderId="1" xfId="1" applyNumberFormat="1" applyFont="1" applyFill="1" applyBorder="1" applyAlignment="1">
      <alignment horizontal="center" vertical="center" wrapText="1"/>
    </xf>
    <xf numFmtId="0" fontId="2" fillId="0" borderId="0" xfId="0" applyFont="1" applyFill="1" applyBorder="1"/>
    <xf numFmtId="0" fontId="2" fillId="0" borderId="1" xfId="0" applyFont="1" applyFill="1" applyBorder="1" applyAlignment="1">
      <alignment vertical="center" wrapText="1"/>
    </xf>
    <xf numFmtId="3" fontId="6" fillId="0" borderId="1" xfId="0" applyNumberFormat="1" applyFont="1" applyFill="1" applyBorder="1" applyAlignment="1">
      <alignment horizontal="center" vertical="center"/>
    </xf>
    <xf numFmtId="166" fontId="2" fillId="0" borderId="1" xfId="0" applyNumberFormat="1" applyFont="1" applyFill="1" applyBorder="1" applyAlignment="1">
      <alignment horizontal="center" vertical="center" wrapText="1"/>
    </xf>
    <xf numFmtId="0" fontId="2" fillId="0" borderId="1" xfId="0" applyFont="1" applyFill="1" applyBorder="1" applyAlignment="1">
      <alignment horizontal="justify" vertical="top" wrapText="1"/>
    </xf>
    <xf numFmtId="49" fontId="2" fillId="0" borderId="1" xfId="0" applyNumberFormat="1" applyFont="1" applyFill="1" applyBorder="1" applyAlignment="1">
      <alignment horizontal="center" vertical="center"/>
    </xf>
    <xf numFmtId="0" fontId="2" fillId="0" borderId="5" xfId="0" applyFont="1" applyFill="1" applyBorder="1" applyAlignment="1">
      <alignment horizontal="left" vertical="top" wrapText="1"/>
    </xf>
    <xf numFmtId="1" fontId="2" fillId="0" borderId="5" xfId="0" applyNumberFormat="1" applyFont="1" applyFill="1" applyBorder="1" applyAlignment="1">
      <alignment horizontal="center" vertical="top" wrapText="1"/>
    </xf>
    <xf numFmtId="0" fontId="2" fillId="0" borderId="1" xfId="0" applyFont="1" applyFill="1" applyBorder="1" applyAlignment="1">
      <alignment horizontal="center" wrapText="1"/>
    </xf>
    <xf numFmtId="3" fontId="2" fillId="0" borderId="1" xfId="0" applyNumberFormat="1" applyFont="1" applyFill="1" applyBorder="1" applyAlignment="1">
      <alignment horizontal="center" wrapText="1"/>
    </xf>
    <xf numFmtId="164" fontId="2" fillId="0" borderId="1" xfId="0" applyNumberFormat="1" applyFont="1" applyFill="1" applyBorder="1" applyAlignment="1">
      <alignment horizontal="center" wrapText="1"/>
    </xf>
    <xf numFmtId="1" fontId="19" fillId="0" borderId="1" xfId="0" applyNumberFormat="1" applyFont="1" applyFill="1" applyBorder="1" applyAlignment="1">
      <alignment horizontal="center" vertical="top" wrapText="1"/>
    </xf>
    <xf numFmtId="164" fontId="20" fillId="0" borderId="1" xfId="0" applyNumberFormat="1" applyFont="1" applyFill="1" applyBorder="1" applyAlignment="1">
      <alignment horizontal="center" vertical="center" wrapText="1"/>
    </xf>
    <xf numFmtId="0" fontId="19" fillId="0" borderId="1"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19" fillId="0" borderId="1" xfId="0" applyFont="1" applyFill="1" applyBorder="1" applyAlignment="1">
      <alignment vertical="top" wrapText="1"/>
    </xf>
    <xf numFmtId="164" fontId="5" fillId="0" borderId="0" xfId="0" applyNumberFormat="1" applyFont="1" applyFill="1" applyBorder="1" applyAlignment="1">
      <alignment horizontal="left" vertical="top" wrapText="1"/>
    </xf>
    <xf numFmtId="0" fontId="2" fillId="0" borderId="1" xfId="0" quotePrefix="1" applyFont="1" applyFill="1" applyBorder="1" applyAlignment="1">
      <alignment vertical="top" wrapText="1"/>
    </xf>
    <xf numFmtId="0" fontId="2" fillId="0" borderId="0" xfId="0" applyFont="1" applyBorder="1" applyAlignment="1">
      <alignment horizontal="center" vertical="top" wrapText="1"/>
    </xf>
    <xf numFmtId="0" fontId="2" fillId="0" borderId="2" xfId="0" applyFont="1" applyFill="1" applyBorder="1" applyAlignment="1">
      <alignment vertical="top" wrapText="1"/>
    </xf>
    <xf numFmtId="0" fontId="4" fillId="0" borderId="0" xfId="0" applyFont="1" applyFill="1" applyBorder="1" applyAlignment="1">
      <alignment wrapText="1"/>
    </xf>
    <xf numFmtId="49" fontId="2" fillId="0" borderId="1" xfId="0" applyNumberFormat="1" applyFont="1" applyFill="1" applyBorder="1" applyAlignment="1">
      <alignment vertical="top" wrapText="1"/>
    </xf>
    <xf numFmtId="0" fontId="2" fillId="0" borderId="1" xfId="0" applyFont="1" applyFill="1" applyBorder="1" applyAlignment="1">
      <alignment horizontal="center" vertical="top" wrapText="1"/>
    </xf>
    <xf numFmtId="0" fontId="2" fillId="0" borderId="5" xfId="0" applyFont="1" applyFill="1" applyBorder="1" applyAlignment="1">
      <alignment horizontal="center" vertical="center"/>
    </xf>
    <xf numFmtId="49" fontId="23" fillId="0" borderId="1" xfId="0" applyNumberFormat="1" applyFont="1" applyFill="1" applyBorder="1" applyAlignment="1">
      <alignment vertical="center" wrapText="1"/>
    </xf>
    <xf numFmtId="0" fontId="2" fillId="0" borderId="7" xfId="0" applyFont="1" applyFill="1" applyBorder="1" applyAlignment="1">
      <alignment vertical="top" wrapText="1"/>
    </xf>
    <xf numFmtId="0" fontId="7" fillId="0" borderId="0" xfId="0" applyFont="1" applyBorder="1" applyAlignment="1">
      <alignment vertical="top" wrapText="1"/>
    </xf>
    <xf numFmtId="0" fontId="3" fillId="0" borderId="1" xfId="0" applyFont="1" applyFill="1" applyBorder="1" applyAlignment="1">
      <alignment horizontal="center" vertical="center" wrapText="1"/>
    </xf>
    <xf numFmtId="0" fontId="2" fillId="0" borderId="0" xfId="0" applyFont="1" applyFill="1" applyAlignment="1">
      <alignment wrapText="1"/>
    </xf>
    <xf numFmtId="0" fontId="2" fillId="0" borderId="0" xfId="0" applyFont="1" applyAlignment="1">
      <alignment wrapText="1"/>
    </xf>
    <xf numFmtId="0" fontId="0" fillId="0" borderId="0" xfId="0" applyFont="1"/>
    <xf numFmtId="0" fontId="7" fillId="0" borderId="0" xfId="0" applyFont="1" applyFill="1" applyBorder="1" applyAlignment="1">
      <alignment wrapText="1"/>
    </xf>
    <xf numFmtId="1" fontId="7" fillId="0" borderId="2" xfId="0" applyNumberFormat="1" applyFont="1" applyFill="1" applyBorder="1" applyAlignment="1">
      <alignment horizontal="center" vertical="top" wrapText="1"/>
    </xf>
    <xf numFmtId="0" fontId="7" fillId="0" borderId="4" xfId="0" applyFont="1" applyFill="1" applyBorder="1" applyAlignment="1">
      <alignment horizontal="center" vertical="center" wrapText="1"/>
    </xf>
    <xf numFmtId="1" fontId="8" fillId="2" borderId="2" xfId="0" applyNumberFormat="1" applyFont="1" applyFill="1" applyBorder="1" applyAlignment="1">
      <alignment horizontal="center" vertical="top" wrapText="1"/>
    </xf>
    <xf numFmtId="1" fontId="13" fillId="0" borderId="0" xfId="0" applyNumberFormat="1" applyFont="1" applyFill="1" applyBorder="1" applyAlignment="1">
      <alignment horizontal="center" vertical="top" wrapText="1"/>
    </xf>
    <xf numFmtId="0" fontId="13" fillId="0" borderId="0" xfId="0" applyFont="1" applyFill="1" applyBorder="1" applyAlignment="1">
      <alignment wrapText="1"/>
    </xf>
    <xf numFmtId="1" fontId="2" fillId="0" borderId="0" xfId="0" applyNumberFormat="1" applyFont="1" applyFill="1" applyBorder="1" applyAlignment="1">
      <alignment horizontal="center" vertical="top" wrapText="1"/>
    </xf>
    <xf numFmtId="0" fontId="2" fillId="0" borderId="0" xfId="0" applyFont="1" applyFill="1" applyBorder="1" applyAlignment="1">
      <alignment horizontal="center" vertical="center" wrapText="1"/>
    </xf>
    <xf numFmtId="0" fontId="26" fillId="0" borderId="0" xfId="0" applyFont="1" applyFill="1" applyAlignment="1">
      <alignment vertical="top" wrapText="1"/>
    </xf>
    <xf numFmtId="0" fontId="26" fillId="0" borderId="0" xfId="0" applyFont="1" applyFill="1" applyAlignment="1">
      <alignment wrapText="1"/>
    </xf>
    <xf numFmtId="0" fontId="2" fillId="0" borderId="0" xfId="0" applyFont="1" applyFill="1" applyAlignment="1">
      <alignment vertical="center" wrapText="1"/>
    </xf>
    <xf numFmtId="0" fontId="2" fillId="0" borderId="0" xfId="0" applyFont="1" applyFill="1" applyAlignment="1">
      <alignment horizontal="center" wrapText="1"/>
    </xf>
    <xf numFmtId="49" fontId="5" fillId="2" borderId="1" xfId="0" applyNumberFormat="1" applyFont="1" applyFill="1" applyBorder="1" applyAlignment="1">
      <alignment horizontal="center" vertical="top" wrapText="1"/>
    </xf>
    <xf numFmtId="0" fontId="5" fillId="2" borderId="1" xfId="0" applyFont="1" applyFill="1" applyBorder="1" applyAlignment="1">
      <alignment vertical="top" wrapText="1"/>
    </xf>
    <xf numFmtId="2" fontId="5" fillId="2" borderId="8" xfId="0" applyNumberFormat="1" applyFont="1" applyFill="1" applyBorder="1" applyAlignment="1">
      <alignment vertical="top" wrapText="1"/>
    </xf>
    <xf numFmtId="166" fontId="5" fillId="2" borderId="8" xfId="0" quotePrefix="1" applyNumberFormat="1" applyFont="1" applyFill="1" applyBorder="1" applyAlignment="1">
      <alignment vertical="top" wrapText="1"/>
    </xf>
    <xf numFmtId="2" fontId="5" fillId="2" borderId="2" xfId="0" applyNumberFormat="1" applyFont="1" applyFill="1" applyBorder="1" applyAlignment="1">
      <alignment vertical="top" wrapText="1"/>
    </xf>
    <xf numFmtId="0" fontId="5" fillId="2" borderId="4" xfId="0" quotePrefix="1" applyFont="1" applyFill="1" applyBorder="1" applyAlignment="1">
      <alignment vertical="top" wrapText="1"/>
    </xf>
    <xf numFmtId="0" fontId="5" fillId="2" borderId="4" xfId="0" applyFont="1" applyFill="1" applyBorder="1" applyAlignment="1">
      <alignment vertical="top" wrapText="1"/>
    </xf>
    <xf numFmtId="0" fontId="3" fillId="0" borderId="0" xfId="0" applyFont="1" applyFill="1" applyAlignment="1">
      <alignment wrapText="1"/>
    </xf>
    <xf numFmtId="49" fontId="4" fillId="0" borderId="1" xfId="0" applyNumberFormat="1" applyFont="1" applyFill="1" applyBorder="1" applyAlignment="1">
      <alignment horizontal="center" vertical="top" wrapText="1"/>
    </xf>
    <xf numFmtId="0" fontId="4" fillId="0" borderId="1" xfId="0" applyFont="1" applyFill="1" applyBorder="1" applyAlignment="1">
      <alignment vertical="top" wrapText="1"/>
    </xf>
    <xf numFmtId="2" fontId="4" fillId="0" borderId="3" xfId="0" applyNumberFormat="1" applyFont="1" applyFill="1" applyBorder="1" applyAlignment="1">
      <alignment vertical="top" wrapText="1"/>
    </xf>
    <xf numFmtId="166" fontId="4" fillId="0" borderId="8" xfId="0" quotePrefix="1" applyNumberFormat="1" applyFont="1" applyFill="1" applyBorder="1" applyAlignment="1">
      <alignment vertical="top" wrapText="1"/>
    </xf>
    <xf numFmtId="2" fontId="4" fillId="0" borderId="2" xfId="0" applyNumberFormat="1" applyFont="1" applyFill="1" applyBorder="1" applyAlignment="1">
      <alignment vertical="top" wrapText="1"/>
    </xf>
    <xf numFmtId="0" fontId="4" fillId="0" borderId="4" xfId="0" quotePrefix="1" applyFont="1" applyFill="1" applyBorder="1" applyAlignment="1">
      <alignment vertical="top" wrapText="1"/>
    </xf>
    <xf numFmtId="0" fontId="4" fillId="0" borderId="4" xfId="0" applyFont="1" applyFill="1" applyBorder="1" applyAlignment="1">
      <alignment vertical="top" wrapText="1"/>
    </xf>
    <xf numFmtId="166" fontId="4" fillId="0" borderId="4" xfId="0" quotePrefix="1" applyNumberFormat="1" applyFont="1" applyFill="1" applyBorder="1" applyAlignment="1">
      <alignment vertical="top" wrapText="1"/>
    </xf>
    <xf numFmtId="2" fontId="5" fillId="2" borderId="3" xfId="0" applyNumberFormat="1" applyFont="1" applyFill="1" applyBorder="1" applyAlignment="1">
      <alignment vertical="top" wrapText="1"/>
    </xf>
    <xf numFmtId="166" fontId="5" fillId="2" borderId="3" xfId="0" quotePrefix="1" applyNumberFormat="1" applyFont="1" applyFill="1" applyBorder="1" applyAlignment="1">
      <alignment vertical="top" wrapText="1"/>
    </xf>
    <xf numFmtId="0" fontId="28" fillId="0" borderId="0" xfId="0" applyFont="1" applyFill="1" applyAlignment="1">
      <alignment wrapText="1"/>
    </xf>
    <xf numFmtId="166" fontId="5" fillId="2" borderId="4" xfId="0" quotePrefix="1" applyNumberFormat="1" applyFont="1" applyFill="1" applyBorder="1" applyAlignment="1">
      <alignment vertical="top" wrapText="1"/>
    </xf>
    <xf numFmtId="166" fontId="4" fillId="0" borderId="3" xfId="0" quotePrefix="1" applyNumberFormat="1" applyFont="1" applyFill="1" applyBorder="1" applyAlignment="1">
      <alignment vertical="top" wrapText="1"/>
    </xf>
    <xf numFmtId="2" fontId="4" fillId="0" borderId="2" xfId="0" applyNumberFormat="1" applyFont="1" applyFill="1" applyBorder="1" applyAlignment="1">
      <alignment horizontal="center" vertical="top" wrapText="1"/>
    </xf>
    <xf numFmtId="2" fontId="4" fillId="0" borderId="2" xfId="0" applyNumberFormat="1" applyFont="1" applyFill="1" applyBorder="1" applyAlignment="1">
      <alignment horizontal="right" vertical="top" wrapText="1"/>
    </xf>
    <xf numFmtId="166" fontId="4" fillId="0" borderId="12" xfId="0" quotePrefix="1" applyNumberFormat="1" applyFont="1" applyFill="1" applyBorder="1" applyAlignment="1">
      <alignment horizontal="left" vertical="top" wrapText="1"/>
    </xf>
    <xf numFmtId="2" fontId="4" fillId="0" borderId="13" xfId="0" applyNumberFormat="1" applyFont="1" applyFill="1" applyBorder="1" applyAlignment="1">
      <alignment horizontal="center" vertical="top" wrapText="1"/>
    </xf>
    <xf numFmtId="2" fontId="4" fillId="0" borderId="13" xfId="0" applyNumberFormat="1" applyFont="1" applyFill="1" applyBorder="1" applyAlignment="1">
      <alignment horizontal="right" vertical="top" wrapText="1"/>
    </xf>
    <xf numFmtId="2" fontId="4" fillId="0" borderId="8" xfId="0" applyNumberFormat="1" applyFont="1" applyFill="1" applyBorder="1" applyAlignment="1">
      <alignment vertical="top" wrapText="1"/>
    </xf>
    <xf numFmtId="2" fontId="4" fillId="0" borderId="13" xfId="0" applyNumberFormat="1" applyFont="1" applyFill="1" applyBorder="1" applyAlignment="1">
      <alignment vertical="top" wrapText="1"/>
    </xf>
    <xf numFmtId="2" fontId="4" fillId="0" borderId="10" xfId="0" applyNumberFormat="1" applyFont="1" applyFill="1" applyBorder="1" applyAlignment="1">
      <alignment vertical="top" wrapText="1"/>
    </xf>
    <xf numFmtId="2" fontId="4" fillId="0" borderId="9" xfId="0" applyNumberFormat="1" applyFont="1" applyFill="1" applyBorder="1" applyAlignment="1">
      <alignment vertical="top" wrapText="1"/>
    </xf>
    <xf numFmtId="2" fontId="4" fillId="0" borderId="3" xfId="0" applyNumberFormat="1" applyFont="1" applyFill="1" applyBorder="1" applyAlignment="1">
      <alignment horizontal="center" vertical="top" wrapText="1"/>
    </xf>
    <xf numFmtId="164" fontId="25" fillId="0" borderId="0" xfId="0" applyNumberFormat="1" applyFont="1" applyFill="1" applyAlignment="1"/>
    <xf numFmtId="0" fontId="26" fillId="2" borderId="0" xfId="0" applyFont="1" applyFill="1" applyAlignment="1">
      <alignment vertical="top" wrapText="1"/>
    </xf>
    <xf numFmtId="4" fontId="2" fillId="0" borderId="1" xfId="0" applyNumberFormat="1" applyFont="1" applyFill="1" applyBorder="1" applyAlignment="1">
      <alignment vertical="top" wrapText="1"/>
    </xf>
    <xf numFmtId="4" fontId="3" fillId="0" borderId="1" xfId="0" applyNumberFormat="1" applyFont="1" applyFill="1" applyBorder="1" applyAlignment="1">
      <alignment vertical="top" wrapText="1"/>
    </xf>
    <xf numFmtId="164" fontId="8" fillId="0" borderId="1" xfId="0" applyNumberFormat="1" applyFont="1" applyFill="1" applyBorder="1" applyAlignment="1">
      <alignment horizontal="right" vertical="top" wrapText="1"/>
    </xf>
    <xf numFmtId="0" fontId="11" fillId="0" borderId="0" xfId="0" applyFont="1" applyFill="1" applyAlignment="1">
      <alignment horizontal="left" wrapText="1"/>
    </xf>
    <xf numFmtId="0" fontId="10" fillId="0" borderId="0" xfId="0" applyFont="1" applyFill="1" applyAlignment="1">
      <alignment horizontal="left" wrapText="1"/>
    </xf>
    <xf numFmtId="49" fontId="7" fillId="0" borderId="7" xfId="0" applyNumberFormat="1" applyFont="1" applyFill="1" applyBorder="1" applyAlignment="1">
      <alignment vertical="top"/>
    </xf>
    <xf numFmtId="49" fontId="2" fillId="0" borderId="1" xfId="0" applyNumberFormat="1" applyFont="1" applyFill="1" applyBorder="1" applyAlignment="1">
      <alignment horizontal="center" vertical="top" wrapText="1"/>
    </xf>
    <xf numFmtId="49" fontId="2" fillId="0" borderId="1" xfId="0" applyNumberFormat="1" applyFont="1" applyFill="1" applyBorder="1" applyAlignment="1">
      <alignment horizontal="center" vertical="top"/>
    </xf>
    <xf numFmtId="49" fontId="2" fillId="0" borderId="0" xfId="0" applyNumberFormat="1" applyFont="1" applyFill="1" applyAlignment="1">
      <alignment wrapText="1"/>
    </xf>
    <xf numFmtId="49" fontId="2" fillId="0" borderId="0" xfId="0" applyNumberFormat="1" applyFont="1" applyFill="1" applyAlignment="1"/>
    <xf numFmtId="0" fontId="3" fillId="0" borderId="1" xfId="0" applyFont="1" applyFill="1" applyBorder="1" applyAlignment="1">
      <alignment horizontal="center" vertical="top" wrapText="1"/>
    </xf>
    <xf numFmtId="49" fontId="3" fillId="0" borderId="1" xfId="0" applyNumberFormat="1" applyFont="1" applyFill="1" applyBorder="1" applyAlignment="1">
      <alignment horizontal="center" vertical="top"/>
    </xf>
    <xf numFmtId="49" fontId="3" fillId="0" borderId="1" xfId="0" applyNumberFormat="1" applyFont="1" applyFill="1" applyBorder="1" applyAlignment="1">
      <alignment horizontal="center" vertical="top" wrapText="1"/>
    </xf>
    <xf numFmtId="49" fontId="8" fillId="0" borderId="1" xfId="0" applyNumberFormat="1" applyFont="1" applyFill="1" applyBorder="1" applyAlignment="1">
      <alignment horizontal="center" vertical="top" wrapText="1"/>
    </xf>
    <xf numFmtId="0" fontId="2" fillId="0" borderId="1" xfId="0" applyFont="1" applyFill="1" applyBorder="1" applyAlignment="1">
      <alignment horizontal="center" wrapText="1"/>
    </xf>
    <xf numFmtId="0" fontId="2" fillId="0" borderId="1" xfId="0" applyFont="1" applyFill="1" applyBorder="1" applyAlignment="1">
      <alignment horizontal="center" vertical="center" wrapText="1"/>
    </xf>
    <xf numFmtId="0" fontId="2" fillId="0" borderId="2" xfId="0" applyFont="1" applyFill="1" applyBorder="1" applyAlignment="1">
      <alignment horizontal="left" vertical="top" wrapText="1"/>
    </xf>
    <xf numFmtId="0" fontId="2" fillId="0" borderId="1" xfId="0" applyFont="1" applyFill="1" applyBorder="1" applyAlignment="1">
      <alignment horizontal="left" vertical="top" wrapText="1"/>
    </xf>
    <xf numFmtId="0" fontId="7" fillId="0" borderId="1" xfId="0" applyFont="1" applyFill="1" applyBorder="1" applyAlignment="1">
      <alignment horizontal="left" vertical="top" wrapText="1"/>
    </xf>
    <xf numFmtId="1" fontId="2" fillId="0" borderId="5" xfId="0" applyNumberFormat="1" applyFont="1" applyFill="1" applyBorder="1" applyAlignment="1">
      <alignment horizontal="center" vertical="top" wrapText="1"/>
    </xf>
    <xf numFmtId="0" fontId="2" fillId="0" borderId="5" xfId="0" applyFont="1" applyFill="1" applyBorder="1" applyAlignment="1">
      <alignment horizontal="left" vertical="top" wrapText="1"/>
    </xf>
    <xf numFmtId="0" fontId="19" fillId="0" borderId="1" xfId="0" applyFont="1" applyFill="1" applyBorder="1" applyAlignment="1">
      <alignment horizontal="left" vertical="top" wrapText="1"/>
    </xf>
    <xf numFmtId="0" fontId="7"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center" wrapText="1"/>
    </xf>
    <xf numFmtId="0" fontId="7" fillId="0" borderId="1" xfId="0" applyFont="1" applyFill="1" applyBorder="1" applyAlignment="1">
      <alignment horizontal="center" vertical="center" wrapText="1"/>
    </xf>
    <xf numFmtId="0" fontId="7" fillId="0" borderId="1" xfId="0" applyFont="1" applyFill="1" applyBorder="1" applyAlignment="1">
      <alignment horizontal="left" vertical="top" wrapText="1"/>
    </xf>
    <xf numFmtId="0" fontId="2" fillId="0" borderId="1" xfId="0" applyFont="1" applyFill="1" applyBorder="1" applyAlignment="1">
      <alignment horizontal="left" vertical="top" wrapText="1"/>
    </xf>
    <xf numFmtId="0" fontId="2" fillId="0" borderId="5" xfId="0" applyFont="1" applyFill="1" applyBorder="1" applyAlignment="1">
      <alignment horizontal="center" vertical="center" wrapText="1"/>
    </xf>
    <xf numFmtId="0" fontId="7" fillId="0" borderId="0" xfId="0" applyFont="1" applyFill="1" applyBorder="1" applyAlignment="1">
      <alignment horizontal="justify" vertical="top" wrapText="1"/>
    </xf>
    <xf numFmtId="0" fontId="7" fillId="0" borderId="0" xfId="0" applyFont="1" applyFill="1" applyBorder="1" applyAlignment="1">
      <alignment horizontal="center" vertical="center" wrapText="1"/>
    </xf>
    <xf numFmtId="3" fontId="19" fillId="0" borderId="1" xfId="0" applyNumberFormat="1" applyFont="1" applyFill="1" applyBorder="1" applyAlignment="1">
      <alignment horizontal="center" vertical="center" wrapText="1"/>
    </xf>
    <xf numFmtId="4" fontId="19" fillId="0" borderId="1" xfId="0" applyNumberFormat="1" applyFont="1" applyFill="1" applyBorder="1" applyAlignment="1">
      <alignment horizontal="center" vertical="center" wrapText="1"/>
    </xf>
    <xf numFmtId="3" fontId="2" fillId="0" borderId="4" xfId="0" applyNumberFormat="1" applyFont="1" applyFill="1" applyBorder="1" applyAlignment="1">
      <alignment horizontal="center" vertical="center" wrapText="1"/>
    </xf>
    <xf numFmtId="0" fontId="29" fillId="0" borderId="1" xfId="0" applyFont="1" applyFill="1" applyBorder="1" applyAlignment="1">
      <alignment horizontal="center" vertical="center" wrapText="1"/>
    </xf>
    <xf numFmtId="3" fontId="19" fillId="0" borderId="1" xfId="0" applyNumberFormat="1" applyFont="1" applyFill="1" applyBorder="1" applyAlignment="1">
      <alignment horizontal="center" vertical="center"/>
    </xf>
    <xf numFmtId="4" fontId="19" fillId="0" borderId="1" xfId="0" applyNumberFormat="1" applyFont="1" applyFill="1" applyBorder="1" applyAlignment="1">
      <alignment horizontal="center" vertical="center"/>
    </xf>
    <xf numFmtId="3" fontId="2" fillId="0" borderId="1" xfId="0" applyNumberFormat="1" applyFont="1" applyFill="1" applyBorder="1" applyAlignment="1">
      <alignment horizontal="center"/>
    </xf>
    <xf numFmtId="0" fontId="2" fillId="0" borderId="1" xfId="0" applyFont="1" applyFill="1" applyBorder="1" applyAlignment="1">
      <alignment horizontal="center" vertical="center" wrapText="1"/>
    </xf>
    <xf numFmtId="0" fontId="2" fillId="0" borderId="1" xfId="0" applyFont="1" applyFill="1" applyBorder="1" applyAlignment="1">
      <alignment horizontal="center" vertical="top" wrapText="1"/>
    </xf>
    <xf numFmtId="0" fontId="2" fillId="0" borderId="1" xfId="0" applyFont="1" applyFill="1" applyBorder="1" applyAlignment="1">
      <alignment horizontal="left" vertical="top" wrapText="1"/>
    </xf>
    <xf numFmtId="3" fontId="7" fillId="0" borderId="1" xfId="0" applyNumberFormat="1" applyFont="1" applyFill="1" applyBorder="1" applyAlignment="1">
      <alignment horizontal="center" vertical="center" wrapText="1"/>
    </xf>
    <xf numFmtId="3" fontId="7" fillId="0" borderId="0" xfId="0" applyNumberFormat="1" applyFont="1" applyFill="1" applyBorder="1" applyAlignment="1">
      <alignment horizontal="center" vertical="center" wrapText="1"/>
    </xf>
    <xf numFmtId="164" fontId="7" fillId="0" borderId="0" xfId="0" applyNumberFormat="1" applyFont="1" applyFill="1" applyBorder="1" applyAlignment="1">
      <alignment horizontal="center" vertical="center" wrapText="1"/>
    </xf>
    <xf numFmtId="166" fontId="24" fillId="2" borderId="1" xfId="0" applyNumberFormat="1" applyFont="1" applyFill="1" applyBorder="1" applyAlignment="1">
      <alignment horizontal="center" vertical="center" wrapText="1"/>
    </xf>
    <xf numFmtId="0" fontId="26" fillId="3" borderId="0" xfId="0" applyFont="1" applyFill="1" applyAlignment="1">
      <alignment vertical="top" wrapText="1"/>
    </xf>
    <xf numFmtId="164" fontId="14" fillId="0" borderId="1" xfId="0" applyNumberFormat="1" applyFont="1" applyFill="1" applyBorder="1" applyAlignment="1">
      <alignment horizontal="center" vertical="center" wrapText="1"/>
    </xf>
    <xf numFmtId="3" fontId="2" fillId="0" borderId="5" xfId="0" applyNumberFormat="1" applyFont="1" applyFill="1" applyBorder="1" applyAlignment="1">
      <alignment horizontal="center" vertical="center" wrapText="1"/>
    </xf>
    <xf numFmtId="3" fontId="7" fillId="0" borderId="10" xfId="0" applyNumberFormat="1" applyFont="1" applyFill="1" applyBorder="1" applyAlignment="1">
      <alignment horizontal="center" vertical="center" wrapText="1"/>
    </xf>
    <xf numFmtId="164" fontId="13" fillId="0" borderId="0" xfId="0" applyNumberFormat="1" applyFont="1" applyFill="1" applyBorder="1" applyAlignment="1">
      <alignment horizontal="center" vertical="center" wrapText="1"/>
    </xf>
    <xf numFmtId="3" fontId="2" fillId="0" borderId="5" xfId="0" applyNumberFormat="1" applyFont="1" applyFill="1" applyBorder="1" applyAlignment="1">
      <alignment horizontal="center" vertical="center"/>
    </xf>
    <xf numFmtId="4" fontId="2"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7" xfId="0" applyFont="1" applyFill="1" applyBorder="1" applyAlignment="1">
      <alignment horizontal="left" vertical="top" wrapText="1"/>
    </xf>
    <xf numFmtId="164" fontId="4" fillId="0" borderId="1" xfId="0" applyNumberFormat="1" applyFont="1" applyFill="1" applyBorder="1" applyAlignment="1">
      <alignment horizontal="center" vertical="center"/>
    </xf>
    <xf numFmtId="164" fontId="3" fillId="0" borderId="1" xfId="0" applyNumberFormat="1" applyFont="1" applyFill="1" applyBorder="1" applyAlignment="1">
      <alignment horizontal="center" vertical="center" wrapText="1"/>
    </xf>
    <xf numFmtId="166" fontId="4" fillId="0" borderId="11" xfId="0" quotePrefix="1" applyNumberFormat="1" applyFont="1" applyFill="1" applyBorder="1" applyAlignment="1">
      <alignment vertical="top" wrapText="1"/>
    </xf>
    <xf numFmtId="0" fontId="2" fillId="0" borderId="1" xfId="0" applyFont="1" applyFill="1" applyBorder="1" applyAlignment="1">
      <alignment horizontal="center" vertical="center" wrapText="1"/>
    </xf>
    <xf numFmtId="3" fontId="2" fillId="0" borderId="3" xfId="0" applyNumberFormat="1" applyFont="1" applyFill="1" applyBorder="1" applyAlignment="1">
      <alignment horizontal="center" vertical="center" wrapText="1"/>
    </xf>
    <xf numFmtId="0" fontId="2" fillId="0" borderId="1" xfId="0" applyFont="1" applyFill="1" applyBorder="1" applyAlignment="1">
      <alignment horizontal="center" wrapText="1"/>
    </xf>
    <xf numFmtId="0" fontId="2" fillId="0" borderId="1" xfId="0" applyFont="1" applyFill="1" applyBorder="1" applyAlignment="1">
      <alignment horizontal="center" vertical="center" wrapText="1"/>
    </xf>
    <xf numFmtId="49" fontId="2" fillId="0" borderId="0" xfId="0" applyNumberFormat="1" applyFont="1" applyFill="1" applyAlignment="1">
      <alignment horizontal="center" vertical="top" wrapText="1"/>
    </xf>
    <xf numFmtId="0" fontId="2" fillId="0" borderId="1" xfId="0" applyFont="1" applyFill="1" applyBorder="1" applyAlignment="1">
      <alignment horizontal="left" vertical="top" wrapText="1"/>
    </xf>
    <xf numFmtId="4" fontId="2" fillId="0" borderId="1" xfId="0" applyNumberFormat="1" applyFont="1" applyFill="1" applyBorder="1" applyAlignment="1">
      <alignment horizontal="center" vertical="center"/>
    </xf>
    <xf numFmtId="49" fontId="2" fillId="0" borderId="1" xfId="0" applyNumberFormat="1" applyFont="1" applyFill="1" applyBorder="1" applyAlignment="1">
      <alignment horizontal="center" vertical="center" wrapText="1"/>
    </xf>
    <xf numFmtId="168" fontId="2" fillId="0" borderId="1" xfId="0" applyNumberFormat="1" applyFont="1" applyFill="1" applyBorder="1" applyAlignment="1">
      <alignment horizontal="center" vertical="center" wrapText="1"/>
    </xf>
    <xf numFmtId="0" fontId="7" fillId="0" borderId="1" xfId="0" applyFont="1" applyFill="1" applyBorder="1" applyAlignment="1">
      <alignment horizontal="left" vertical="top" wrapText="1"/>
    </xf>
    <xf numFmtId="0" fontId="2"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2" fillId="0" borderId="2" xfId="0" applyFont="1" applyFill="1" applyBorder="1" applyAlignment="1">
      <alignment vertical="top" wrapText="1"/>
    </xf>
    <xf numFmtId="49" fontId="2" fillId="0" borderId="1" xfId="0" applyNumberFormat="1" applyFont="1" applyFill="1" applyBorder="1" applyAlignment="1">
      <alignment horizontal="center" vertical="top" wrapText="1"/>
    </xf>
    <xf numFmtId="164" fontId="2" fillId="0" borderId="0" xfId="0" applyNumberFormat="1" applyFont="1" applyFill="1" applyAlignment="1">
      <alignment horizontal="right"/>
    </xf>
    <xf numFmtId="0" fontId="2" fillId="0" borderId="1" xfId="0" applyFont="1" applyFill="1" applyBorder="1" applyAlignment="1">
      <alignment horizontal="center" wrapText="1"/>
    </xf>
    <xf numFmtId="0" fontId="2"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164" fontId="7" fillId="0" borderId="1" xfId="0" applyNumberFormat="1" applyFont="1" applyFill="1" applyBorder="1" applyAlignment="1">
      <alignment horizontal="center" vertical="center" wrapText="1"/>
    </xf>
    <xf numFmtId="0" fontId="2" fillId="0" borderId="5" xfId="0" applyFont="1" applyFill="1" applyBorder="1" applyAlignment="1">
      <alignment horizontal="center" vertical="center" wrapText="1"/>
    </xf>
    <xf numFmtId="164" fontId="2" fillId="0" borderId="0" xfId="0" applyNumberFormat="1" applyFont="1" applyFill="1" applyBorder="1" applyAlignment="1">
      <alignment horizontal="center" vertical="center" wrapText="1"/>
    </xf>
    <xf numFmtId="49" fontId="2" fillId="0" borderId="1" xfId="0" applyNumberFormat="1" applyFont="1" applyFill="1" applyBorder="1" applyAlignment="1">
      <alignment horizontal="center" vertical="top"/>
    </xf>
    <xf numFmtId="0" fontId="3" fillId="0" borderId="1" xfId="0" applyFont="1" applyFill="1" applyBorder="1" applyAlignment="1">
      <alignment horizontal="center" wrapText="1"/>
    </xf>
    <xf numFmtId="49" fontId="4" fillId="0" borderId="1" xfId="0" applyNumberFormat="1" applyFont="1" applyFill="1" applyBorder="1" applyAlignment="1">
      <alignment horizontal="center" vertical="top"/>
    </xf>
    <xf numFmtId="0" fontId="3" fillId="0" borderId="2" xfId="0" applyFont="1" applyFill="1" applyBorder="1" applyAlignment="1">
      <alignment horizontal="center" vertical="top" wrapText="1"/>
    </xf>
    <xf numFmtId="0" fontId="3" fillId="0" borderId="3" xfId="0" applyFont="1" applyFill="1" applyBorder="1" applyAlignment="1">
      <alignment horizontal="center" vertical="top" wrapText="1"/>
    </xf>
    <xf numFmtId="0" fontId="3" fillId="0" borderId="4" xfId="0" applyFont="1" applyFill="1" applyBorder="1" applyAlignment="1">
      <alignment horizontal="center" vertical="top" wrapText="1"/>
    </xf>
    <xf numFmtId="49" fontId="2" fillId="0" borderId="1" xfId="0" applyNumberFormat="1" applyFont="1" applyFill="1" applyBorder="1" applyAlignment="1">
      <alignment horizontal="center" vertical="top" wrapText="1"/>
    </xf>
    <xf numFmtId="49" fontId="2" fillId="0" borderId="0" xfId="0" applyNumberFormat="1" applyFont="1" applyFill="1" applyAlignment="1">
      <alignment horizontal="center" vertical="top"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center" vertical="top" wrapText="1"/>
    </xf>
    <xf numFmtId="0" fontId="2" fillId="0" borderId="1" xfId="0" applyFont="1" applyFill="1" applyBorder="1" applyAlignment="1">
      <alignment horizontal="center" wrapText="1"/>
    </xf>
    <xf numFmtId="164" fontId="3" fillId="0" borderId="1" xfId="0" applyNumberFormat="1" applyFont="1" applyFill="1" applyBorder="1" applyAlignment="1">
      <alignment horizontal="center" wrapText="1"/>
    </xf>
    <xf numFmtId="49" fontId="2" fillId="0" borderId="5" xfId="0" applyNumberFormat="1" applyFont="1" applyFill="1" applyBorder="1" applyAlignment="1">
      <alignment horizontal="center" vertical="top"/>
    </xf>
    <xf numFmtId="49" fontId="2" fillId="0" borderId="6" xfId="0" applyNumberFormat="1" applyFont="1" applyFill="1" applyBorder="1" applyAlignment="1">
      <alignment horizontal="center" vertical="top"/>
    </xf>
    <xf numFmtId="49" fontId="2" fillId="0" borderId="7" xfId="0" applyNumberFormat="1" applyFont="1" applyFill="1" applyBorder="1" applyAlignment="1">
      <alignment horizontal="center" vertical="top"/>
    </xf>
    <xf numFmtId="49" fontId="6" fillId="0" borderId="5" xfId="0" applyNumberFormat="1" applyFont="1" applyFill="1" applyBorder="1" applyAlignment="1">
      <alignment horizontal="center" vertical="top"/>
    </xf>
    <xf numFmtId="49" fontId="6" fillId="0" borderId="6" xfId="0" applyNumberFormat="1" applyFont="1" applyFill="1" applyBorder="1" applyAlignment="1">
      <alignment horizontal="center" vertical="top"/>
    </xf>
    <xf numFmtId="49" fontId="6" fillId="0" borderId="7" xfId="0" applyNumberFormat="1" applyFont="1" applyFill="1" applyBorder="1" applyAlignment="1">
      <alignment horizontal="center" vertical="top"/>
    </xf>
    <xf numFmtId="0" fontId="3" fillId="0" borderId="1" xfId="0" applyFont="1" applyFill="1" applyBorder="1" applyAlignment="1">
      <alignment horizontal="center" vertical="top" wrapText="1"/>
    </xf>
    <xf numFmtId="49" fontId="7" fillId="0" borderId="1" xfId="0" applyNumberFormat="1" applyFont="1" applyFill="1" applyBorder="1" applyAlignment="1">
      <alignment horizontal="center" vertical="top"/>
    </xf>
    <xf numFmtId="49" fontId="6" fillId="0" borderId="1" xfId="0" applyNumberFormat="1" applyFont="1" applyFill="1" applyBorder="1" applyAlignment="1">
      <alignment horizontal="center" vertical="top"/>
    </xf>
    <xf numFmtId="0" fontId="10" fillId="0" borderId="1" xfId="0" applyFont="1" applyFill="1" applyBorder="1" applyAlignment="1">
      <alignment horizontal="center" wrapText="1"/>
    </xf>
    <xf numFmtId="49" fontId="6" fillId="0" borderId="1" xfId="0" applyNumberFormat="1" applyFont="1" applyFill="1" applyBorder="1" applyAlignment="1">
      <alignment horizontal="center" vertical="top" wrapText="1"/>
    </xf>
    <xf numFmtId="49" fontId="2" fillId="0" borderId="5" xfId="0" applyNumberFormat="1" applyFont="1" applyFill="1" applyBorder="1" applyAlignment="1">
      <alignment horizontal="center" vertical="top" wrapText="1"/>
    </xf>
    <xf numFmtId="49" fontId="2" fillId="0" borderId="6" xfId="0" applyNumberFormat="1" applyFont="1" applyFill="1" applyBorder="1" applyAlignment="1">
      <alignment horizontal="center" vertical="top" wrapText="1"/>
    </xf>
    <xf numFmtId="49" fontId="2" fillId="0" borderId="7" xfId="0" applyNumberFormat="1" applyFont="1" applyFill="1" applyBorder="1" applyAlignment="1">
      <alignment horizontal="center" vertical="top" wrapText="1"/>
    </xf>
    <xf numFmtId="0" fontId="8" fillId="0" borderId="1" xfId="0" applyFont="1" applyFill="1" applyBorder="1" applyAlignment="1">
      <alignment horizontal="center" vertical="top" wrapText="1"/>
    </xf>
    <xf numFmtId="0" fontId="0" fillId="0" borderId="1" xfId="0" applyFont="1" applyFill="1" applyBorder="1"/>
    <xf numFmtId="49" fontId="7" fillId="0" borderId="1" xfId="0" applyNumberFormat="1" applyFont="1" applyFill="1" applyBorder="1" applyAlignment="1">
      <alignment horizontal="center" vertical="top" wrapText="1"/>
    </xf>
    <xf numFmtId="0" fontId="8" fillId="0" borderId="1" xfId="0" applyFont="1" applyFill="1" applyBorder="1" applyAlignment="1">
      <alignment horizontal="center" wrapText="1"/>
    </xf>
    <xf numFmtId="49" fontId="7" fillId="0" borderId="5" xfId="0" applyNumberFormat="1" applyFont="1" applyFill="1" applyBorder="1" applyAlignment="1">
      <alignment horizontal="center" vertical="top"/>
    </xf>
    <xf numFmtId="49" fontId="7" fillId="0" borderId="6" xfId="0" applyNumberFormat="1" applyFont="1" applyFill="1" applyBorder="1" applyAlignment="1">
      <alignment horizontal="center" vertical="top"/>
    </xf>
    <xf numFmtId="0" fontId="11" fillId="0" borderId="8" xfId="0" applyFont="1" applyFill="1" applyBorder="1" applyAlignment="1">
      <alignment horizontal="left" wrapText="1"/>
    </xf>
    <xf numFmtId="0" fontId="10" fillId="0" borderId="8" xfId="0" applyFont="1" applyFill="1" applyBorder="1" applyAlignment="1">
      <alignment horizontal="left" wrapText="1"/>
    </xf>
    <xf numFmtId="49" fontId="2" fillId="0" borderId="0" xfId="0" applyNumberFormat="1" applyFont="1" applyFill="1" applyAlignment="1">
      <alignment wrapText="1"/>
    </xf>
    <xf numFmtId="49" fontId="2" fillId="0" borderId="0" xfId="0" applyNumberFormat="1" applyFont="1" applyFill="1" applyAlignment="1"/>
    <xf numFmtId="164" fontId="2" fillId="0" borderId="0" xfId="0" applyNumberFormat="1" applyFont="1" applyFill="1" applyAlignment="1">
      <alignment horizontal="right"/>
    </xf>
    <xf numFmtId="1" fontId="2" fillId="0" borderId="5" xfId="0" applyNumberFormat="1" applyFont="1" applyFill="1" applyBorder="1" applyAlignment="1">
      <alignment horizontal="center" vertical="top" wrapText="1"/>
    </xf>
    <xf numFmtId="1" fontId="2" fillId="0" borderId="6" xfId="0" applyNumberFormat="1" applyFont="1" applyFill="1" applyBorder="1" applyAlignment="1">
      <alignment horizontal="center" vertical="top" wrapText="1"/>
    </xf>
    <xf numFmtId="1" fontId="2" fillId="0" borderId="7" xfId="0" applyNumberFormat="1" applyFont="1" applyFill="1" applyBorder="1" applyAlignment="1">
      <alignment horizontal="center" vertical="top" wrapText="1"/>
    </xf>
    <xf numFmtId="0" fontId="2" fillId="0" borderId="1" xfId="0" applyFont="1" applyFill="1" applyBorder="1" applyAlignment="1">
      <alignment horizontal="left" vertical="top" wrapText="1"/>
    </xf>
    <xf numFmtId="0" fontId="12" fillId="0" borderId="0" xfId="0" applyFont="1" applyBorder="1" applyAlignment="1">
      <alignment horizontal="center" vertical="top" wrapText="1"/>
    </xf>
    <xf numFmtId="1" fontId="7"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164" fontId="7" fillId="0" borderId="1" xfId="0" applyNumberFormat="1"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7" fillId="0" borderId="2" xfId="0" applyFont="1" applyFill="1" applyBorder="1" applyAlignment="1">
      <alignment horizontal="left" vertical="top" wrapText="1"/>
    </xf>
    <xf numFmtId="0" fontId="7" fillId="0" borderId="3" xfId="0" applyFont="1" applyFill="1" applyBorder="1" applyAlignment="1">
      <alignment horizontal="left" vertical="top" wrapText="1"/>
    </xf>
    <xf numFmtId="0" fontId="7" fillId="0" borderId="4" xfId="0" applyFont="1" applyFill="1" applyBorder="1" applyAlignment="1">
      <alignment horizontal="left" vertical="top" wrapText="1"/>
    </xf>
    <xf numFmtId="0" fontId="7" fillId="0" borderId="2" xfId="0" applyFont="1" applyFill="1" applyBorder="1" applyAlignment="1">
      <alignment vertical="top" wrapText="1"/>
    </xf>
    <xf numFmtId="0" fontId="0" fillId="0" borderId="3" xfId="0" applyFill="1" applyBorder="1" applyAlignment="1">
      <alignment wrapText="1"/>
    </xf>
    <xf numFmtId="0" fontId="0" fillId="0" borderId="4" xfId="0" applyFill="1" applyBorder="1" applyAlignment="1">
      <alignment wrapText="1"/>
    </xf>
    <xf numFmtId="0" fontId="4" fillId="0" borderId="2" xfId="0" applyFont="1" applyFill="1" applyBorder="1" applyAlignment="1">
      <alignment horizontal="left" vertical="center" wrapText="1" indent="2"/>
    </xf>
    <xf numFmtId="0" fontId="4" fillId="0" borderId="3" xfId="0" applyFont="1" applyFill="1" applyBorder="1" applyAlignment="1">
      <alignment horizontal="left" vertical="center" wrapText="1" indent="2"/>
    </xf>
    <xf numFmtId="0" fontId="4" fillId="0" borderId="4" xfId="0" applyFont="1" applyFill="1" applyBorder="1" applyAlignment="1">
      <alignment horizontal="left" vertical="center" wrapText="1" indent="2"/>
    </xf>
    <xf numFmtId="0" fontId="2" fillId="0" borderId="2" xfId="0" applyFont="1" applyFill="1" applyBorder="1" applyAlignment="1">
      <alignment horizontal="left" vertical="top" wrapText="1"/>
    </xf>
    <xf numFmtId="0" fontId="2" fillId="0" borderId="3" xfId="0" applyFont="1" applyFill="1" applyBorder="1" applyAlignment="1">
      <alignment horizontal="left" vertical="top" wrapText="1"/>
    </xf>
    <xf numFmtId="0" fontId="2" fillId="0" borderId="4" xfId="0" applyFont="1" applyFill="1" applyBorder="1" applyAlignment="1">
      <alignment horizontal="left" vertical="top" wrapText="1"/>
    </xf>
    <xf numFmtId="0" fontId="4" fillId="0" borderId="1" xfId="0" applyFont="1" applyFill="1" applyBorder="1" applyAlignment="1">
      <alignment horizontal="left" vertical="top" wrapText="1" indent="2"/>
    </xf>
    <xf numFmtId="0" fontId="14" fillId="0" borderId="7" xfId="0" applyFont="1" applyFill="1" applyBorder="1" applyAlignment="1">
      <alignment horizontal="left" vertical="top" wrapText="1" indent="2"/>
    </xf>
    <xf numFmtId="0" fontId="3" fillId="2" borderId="1" xfId="0" applyFont="1" applyFill="1" applyBorder="1" applyAlignment="1">
      <alignment horizontal="center" wrapText="1"/>
    </xf>
    <xf numFmtId="0" fontId="2" fillId="0" borderId="7" xfId="0" applyFont="1" applyFill="1" applyBorder="1" applyAlignment="1">
      <alignment horizontal="left" vertical="top" wrapText="1"/>
    </xf>
    <xf numFmtId="0" fontId="4" fillId="0" borderId="7" xfId="0" applyFont="1" applyFill="1" applyBorder="1" applyAlignment="1">
      <alignment horizontal="left" vertical="top" wrapText="1" indent="2"/>
    </xf>
    <xf numFmtId="0" fontId="0" fillId="0" borderId="3" xfId="0" applyFont="1" applyFill="1" applyBorder="1" applyAlignment="1">
      <alignment wrapText="1"/>
    </xf>
    <xf numFmtId="0" fontId="0" fillId="0" borderId="4" xfId="0" applyFont="1" applyFill="1" applyBorder="1" applyAlignment="1">
      <alignment wrapText="1"/>
    </xf>
    <xf numFmtId="0" fontId="7" fillId="0" borderId="1" xfId="0" applyFont="1" applyFill="1" applyBorder="1" applyAlignment="1">
      <alignment horizontal="left" vertical="top" wrapText="1"/>
    </xf>
    <xf numFmtId="0" fontId="3" fillId="2" borderId="1" xfId="0" applyFont="1" applyFill="1" applyBorder="1" applyAlignment="1">
      <alignment horizontal="center" vertical="top" wrapText="1"/>
    </xf>
    <xf numFmtId="165" fontId="3" fillId="2" borderId="1" xfId="0" applyNumberFormat="1" applyFont="1" applyFill="1" applyBorder="1" applyAlignment="1">
      <alignment horizontal="center" wrapText="1"/>
    </xf>
    <xf numFmtId="0" fontId="20" fillId="0" borderId="1" xfId="0" applyFont="1" applyFill="1" applyBorder="1" applyAlignment="1">
      <alignment horizontal="left" vertical="top" wrapText="1" indent="2"/>
    </xf>
    <xf numFmtId="0" fontId="2" fillId="0" borderId="5" xfId="0" applyFont="1" applyFill="1" applyBorder="1" applyAlignment="1">
      <alignment horizontal="left" vertical="top" wrapText="1"/>
    </xf>
    <xf numFmtId="0" fontId="19" fillId="0" borderId="1" xfId="0" applyFont="1" applyFill="1" applyBorder="1" applyAlignment="1">
      <alignment horizontal="left" vertical="top" wrapText="1"/>
    </xf>
    <xf numFmtId="0" fontId="2" fillId="0" borderId="2" xfId="0" applyFont="1" applyFill="1" applyBorder="1" applyAlignment="1">
      <alignment horizontal="justify" vertical="top"/>
    </xf>
    <xf numFmtId="0" fontId="2" fillId="0" borderId="3" xfId="0" applyFont="1" applyFill="1" applyBorder="1" applyAlignment="1">
      <alignment horizontal="justify" vertical="top"/>
    </xf>
    <xf numFmtId="0" fontId="0" fillId="0" borderId="4" xfId="0" applyFill="1" applyBorder="1" applyAlignment="1"/>
    <xf numFmtId="0" fontId="2" fillId="0" borderId="1" xfId="0" applyFont="1" applyFill="1" applyBorder="1"/>
    <xf numFmtId="0" fontId="0" fillId="0" borderId="7" xfId="0" applyFill="1" applyBorder="1" applyAlignment="1">
      <alignment horizontal="center" vertical="top" wrapText="1"/>
    </xf>
    <xf numFmtId="0" fontId="4" fillId="0" borderId="1" xfId="0" applyFont="1" applyFill="1" applyBorder="1" applyAlignment="1">
      <alignment horizontal="left" wrapText="1" indent="2"/>
    </xf>
    <xf numFmtId="0" fontId="2" fillId="0" borderId="2" xfId="0" applyFont="1" applyFill="1" applyBorder="1" applyAlignment="1">
      <alignment vertical="top" wrapText="1"/>
    </xf>
    <xf numFmtId="0" fontId="4" fillId="0" borderId="2" xfId="0" applyFont="1" applyFill="1" applyBorder="1" applyAlignment="1">
      <alignment horizontal="left" vertical="top" wrapText="1" indent="2"/>
    </xf>
    <xf numFmtId="0" fontId="4" fillId="0" borderId="3" xfId="0" applyFont="1" applyFill="1" applyBorder="1" applyAlignment="1">
      <alignment horizontal="left" vertical="top" wrapText="1" indent="2"/>
    </xf>
    <xf numFmtId="0" fontId="4" fillId="0" borderId="4" xfId="0" applyFont="1" applyFill="1" applyBorder="1" applyAlignment="1">
      <alignment horizontal="left" vertical="top" wrapText="1" indent="2"/>
    </xf>
    <xf numFmtId="49" fontId="2" fillId="0" borderId="2" xfId="0" applyNumberFormat="1" applyFont="1" applyFill="1" applyBorder="1" applyAlignment="1">
      <alignment horizontal="left" vertical="top" wrapText="1"/>
    </xf>
    <xf numFmtId="49" fontId="2" fillId="0" borderId="3" xfId="0" applyNumberFormat="1" applyFont="1" applyFill="1" applyBorder="1" applyAlignment="1">
      <alignment horizontal="left" vertical="top" wrapText="1"/>
    </xf>
    <xf numFmtId="49" fontId="2" fillId="0" borderId="4" xfId="0" applyNumberFormat="1" applyFont="1" applyFill="1" applyBorder="1" applyAlignment="1">
      <alignment horizontal="left" vertical="top" wrapText="1"/>
    </xf>
    <xf numFmtId="0" fontId="4" fillId="0" borderId="2" xfId="0" applyFont="1" applyFill="1" applyBorder="1" applyAlignment="1">
      <alignment horizontal="left" wrapText="1" indent="2"/>
    </xf>
    <xf numFmtId="0" fontId="4" fillId="0" borderId="3" xfId="0" applyFont="1" applyFill="1" applyBorder="1" applyAlignment="1">
      <alignment horizontal="left" wrapText="1" indent="2"/>
    </xf>
    <xf numFmtId="0" fontId="4" fillId="0" borderId="4" xfId="0" applyFont="1" applyFill="1" applyBorder="1" applyAlignment="1">
      <alignment horizontal="left" wrapText="1" indent="2"/>
    </xf>
    <xf numFmtId="0" fontId="3" fillId="2" borderId="7" xfId="0" applyFont="1" applyFill="1" applyBorder="1" applyAlignment="1">
      <alignment horizontal="center" wrapText="1"/>
    </xf>
    <xf numFmtId="49" fontId="7" fillId="0" borderId="0" xfId="0" applyNumberFormat="1" applyFont="1" applyFill="1" applyAlignment="1">
      <alignment horizontal="left" wrapText="1"/>
    </xf>
    <xf numFmtId="49" fontId="7" fillId="0" borderId="0" xfId="0" applyNumberFormat="1" applyFont="1" applyFill="1" applyAlignment="1">
      <alignment horizontal="left"/>
    </xf>
    <xf numFmtId="164" fontId="7" fillId="0" borderId="0" xfId="0" applyNumberFormat="1" applyFont="1" applyFill="1" applyAlignment="1">
      <alignment horizontal="right"/>
    </xf>
    <xf numFmtId="0" fontId="8" fillId="2" borderId="1" xfId="0" applyFont="1" applyFill="1" applyBorder="1" applyAlignment="1">
      <alignment horizontal="center" wrapText="1"/>
    </xf>
    <xf numFmtId="0" fontId="2" fillId="0" borderId="5" xfId="0" applyFont="1" applyFill="1" applyBorder="1" applyAlignment="1">
      <alignment horizontal="center" vertical="top" wrapText="1"/>
    </xf>
    <xf numFmtId="49" fontId="26" fillId="0" borderId="0" xfId="0" applyNumberFormat="1" applyFont="1" applyFill="1" applyAlignment="1">
      <alignment horizontal="left" vertical="top" wrapText="1"/>
    </xf>
    <xf numFmtId="49" fontId="25" fillId="0" borderId="0" xfId="0" applyNumberFormat="1" applyFont="1" applyFill="1" applyAlignment="1">
      <alignment horizontal="left" wrapText="1"/>
    </xf>
    <xf numFmtId="0" fontId="25" fillId="0" borderId="0" xfId="0" applyFont="1" applyFill="1" applyAlignment="1">
      <alignment horizontal="center" wrapText="1"/>
    </xf>
    <xf numFmtId="49" fontId="2" fillId="0" borderId="5" xfId="0" applyNumberFormat="1" applyFont="1" applyFill="1" applyBorder="1" applyAlignment="1">
      <alignment horizontal="center" vertical="center" wrapText="1"/>
    </xf>
    <xf numFmtId="49" fontId="2" fillId="0" borderId="7" xfId="0" applyNumberFormat="1" applyFont="1" applyFill="1" applyBorder="1" applyAlignment="1">
      <alignment horizontal="center" vertical="center" wrapText="1"/>
    </xf>
    <xf numFmtId="0" fontId="2" fillId="0" borderId="5" xfId="0" applyFont="1" applyFill="1" applyBorder="1" applyAlignment="1">
      <alignment horizontal="center" vertical="center" wrapText="1"/>
    </xf>
    <xf numFmtId="0" fontId="2" fillId="0" borderId="7" xfId="0" applyFont="1" applyFill="1" applyBorder="1" applyAlignment="1">
      <alignment horizontal="center" vertical="center" wrapText="1"/>
    </xf>
  </cellXfs>
  <cellStyles count="2">
    <cellStyle name="Обычный" xfId="0" builtinId="0"/>
    <cellStyle name="Финансовый" xfId="1" builtin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1054;&#1090;&#1095;&#1077;&#1090;%20&#1087;&#1086;%20&#1087;&#1088;&#1086;&#1075;&#1088;&#1072;&#1084;&#1084;&#1072;&#1084;%2020_2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1 кв 2025"/>
      <sheetName val="Показатели 2024"/>
      <sheetName val="Эффективность 2024"/>
    </sheetNames>
    <sheetDataSet>
      <sheetData sheetId="0" refreshError="1">
        <row r="34">
          <cell r="E34">
            <v>89.653446721515124</v>
          </cell>
        </row>
        <row r="788">
          <cell r="B788" t="str">
            <v>Муниципальная программа «Формирование современной городской среды на территории Каменск-Уральского городского округа на 2017-2030 годы»</v>
          </cell>
        </row>
      </sheetData>
      <sheetData sheetId="1" refreshError="1"/>
      <sheetData sheetId="2" refreshError="1"/>
    </sheetDataSet>
  </externalBook>
</externalLink>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www.mspkamensk.ru/"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939"/>
  <sheetViews>
    <sheetView tabSelected="1" zoomScale="110" zoomScaleNormal="110" workbookViewId="0">
      <selection activeCell="K12" sqref="K12"/>
    </sheetView>
  </sheetViews>
  <sheetFormatPr defaultRowHeight="15.75" x14ac:dyDescent="0.25"/>
  <cols>
    <col min="1" max="1" width="5.7109375" style="39" customWidth="1"/>
    <col min="2" max="2" width="56.140625" style="161" customWidth="1"/>
    <col min="3" max="3" width="13.85546875" style="42" customWidth="1"/>
    <col min="4" max="4" width="13.5703125" style="42" customWidth="1"/>
    <col min="5" max="5" width="8" style="40" customWidth="1"/>
    <col min="6" max="256" width="9.140625" style="1"/>
    <col min="257" max="257" width="5.7109375" style="1" customWidth="1"/>
    <col min="258" max="258" width="56.140625" style="1" customWidth="1"/>
    <col min="259" max="259" width="13.7109375" style="1" customWidth="1"/>
    <col min="260" max="260" width="13.5703125" style="1" customWidth="1"/>
    <col min="261" max="261" width="7" style="1" customWidth="1"/>
    <col min="262" max="512" width="9.140625" style="1"/>
    <col min="513" max="513" width="5.7109375" style="1" customWidth="1"/>
    <col min="514" max="514" width="56.140625" style="1" customWidth="1"/>
    <col min="515" max="515" width="13.7109375" style="1" customWidth="1"/>
    <col min="516" max="516" width="13.5703125" style="1" customWidth="1"/>
    <col min="517" max="517" width="7" style="1" customWidth="1"/>
    <col min="518" max="768" width="9.140625" style="1"/>
    <col min="769" max="769" width="5.7109375" style="1" customWidth="1"/>
    <col min="770" max="770" width="56.140625" style="1" customWidth="1"/>
    <col min="771" max="771" width="13.7109375" style="1" customWidth="1"/>
    <col min="772" max="772" width="13.5703125" style="1" customWidth="1"/>
    <col min="773" max="773" width="7" style="1" customWidth="1"/>
    <col min="774" max="1024" width="9.140625" style="1"/>
    <col min="1025" max="1025" width="5.7109375" style="1" customWidth="1"/>
    <col min="1026" max="1026" width="56.140625" style="1" customWidth="1"/>
    <col min="1027" max="1027" width="13.7109375" style="1" customWidth="1"/>
    <col min="1028" max="1028" width="13.5703125" style="1" customWidth="1"/>
    <col min="1029" max="1029" width="7" style="1" customWidth="1"/>
    <col min="1030" max="1280" width="9.140625" style="1"/>
    <col min="1281" max="1281" width="5.7109375" style="1" customWidth="1"/>
    <col min="1282" max="1282" width="56.140625" style="1" customWidth="1"/>
    <col min="1283" max="1283" width="13.7109375" style="1" customWidth="1"/>
    <col min="1284" max="1284" width="13.5703125" style="1" customWidth="1"/>
    <col min="1285" max="1285" width="7" style="1" customWidth="1"/>
    <col min="1286" max="1536" width="9.140625" style="1"/>
    <col min="1537" max="1537" width="5.7109375" style="1" customWidth="1"/>
    <col min="1538" max="1538" width="56.140625" style="1" customWidth="1"/>
    <col min="1539" max="1539" width="13.7109375" style="1" customWidth="1"/>
    <col min="1540" max="1540" width="13.5703125" style="1" customWidth="1"/>
    <col min="1541" max="1541" width="7" style="1" customWidth="1"/>
    <col min="1542" max="1792" width="9.140625" style="1"/>
    <col min="1793" max="1793" width="5.7109375" style="1" customWidth="1"/>
    <col min="1794" max="1794" width="56.140625" style="1" customWidth="1"/>
    <col min="1795" max="1795" width="13.7109375" style="1" customWidth="1"/>
    <col min="1796" max="1796" width="13.5703125" style="1" customWidth="1"/>
    <col min="1797" max="1797" width="7" style="1" customWidth="1"/>
    <col min="1798" max="2048" width="9.140625" style="1"/>
    <col min="2049" max="2049" width="5.7109375" style="1" customWidth="1"/>
    <col min="2050" max="2050" width="56.140625" style="1" customWidth="1"/>
    <col min="2051" max="2051" width="13.7109375" style="1" customWidth="1"/>
    <col min="2052" max="2052" width="13.5703125" style="1" customWidth="1"/>
    <col min="2053" max="2053" width="7" style="1" customWidth="1"/>
    <col min="2054" max="2304" width="9.140625" style="1"/>
    <col min="2305" max="2305" width="5.7109375" style="1" customWidth="1"/>
    <col min="2306" max="2306" width="56.140625" style="1" customWidth="1"/>
    <col min="2307" max="2307" width="13.7109375" style="1" customWidth="1"/>
    <col min="2308" max="2308" width="13.5703125" style="1" customWidth="1"/>
    <col min="2309" max="2309" width="7" style="1" customWidth="1"/>
    <col min="2310" max="2560" width="9.140625" style="1"/>
    <col min="2561" max="2561" width="5.7109375" style="1" customWidth="1"/>
    <col min="2562" max="2562" width="56.140625" style="1" customWidth="1"/>
    <col min="2563" max="2563" width="13.7109375" style="1" customWidth="1"/>
    <col min="2564" max="2564" width="13.5703125" style="1" customWidth="1"/>
    <col min="2565" max="2565" width="7" style="1" customWidth="1"/>
    <col min="2566" max="2816" width="9.140625" style="1"/>
    <col min="2817" max="2817" width="5.7109375" style="1" customWidth="1"/>
    <col min="2818" max="2818" width="56.140625" style="1" customWidth="1"/>
    <col min="2819" max="2819" width="13.7109375" style="1" customWidth="1"/>
    <col min="2820" max="2820" width="13.5703125" style="1" customWidth="1"/>
    <col min="2821" max="2821" width="7" style="1" customWidth="1"/>
    <col min="2822" max="3072" width="9.140625" style="1"/>
    <col min="3073" max="3073" width="5.7109375" style="1" customWidth="1"/>
    <col min="3074" max="3074" width="56.140625" style="1" customWidth="1"/>
    <col min="3075" max="3075" width="13.7109375" style="1" customWidth="1"/>
    <col min="3076" max="3076" width="13.5703125" style="1" customWidth="1"/>
    <col min="3077" max="3077" width="7" style="1" customWidth="1"/>
    <col min="3078" max="3328" width="9.140625" style="1"/>
    <col min="3329" max="3329" width="5.7109375" style="1" customWidth="1"/>
    <col min="3330" max="3330" width="56.140625" style="1" customWidth="1"/>
    <col min="3331" max="3331" width="13.7109375" style="1" customWidth="1"/>
    <col min="3332" max="3332" width="13.5703125" style="1" customWidth="1"/>
    <col min="3333" max="3333" width="7" style="1" customWidth="1"/>
    <col min="3334" max="3584" width="9.140625" style="1"/>
    <col min="3585" max="3585" width="5.7109375" style="1" customWidth="1"/>
    <col min="3586" max="3586" width="56.140625" style="1" customWidth="1"/>
    <col min="3587" max="3587" width="13.7109375" style="1" customWidth="1"/>
    <col min="3588" max="3588" width="13.5703125" style="1" customWidth="1"/>
    <col min="3589" max="3589" width="7" style="1" customWidth="1"/>
    <col min="3590" max="3840" width="9.140625" style="1"/>
    <col min="3841" max="3841" width="5.7109375" style="1" customWidth="1"/>
    <col min="3842" max="3842" width="56.140625" style="1" customWidth="1"/>
    <col min="3843" max="3843" width="13.7109375" style="1" customWidth="1"/>
    <col min="3844" max="3844" width="13.5703125" style="1" customWidth="1"/>
    <col min="3845" max="3845" width="7" style="1" customWidth="1"/>
    <col min="3846" max="4096" width="9.140625" style="1"/>
    <col min="4097" max="4097" width="5.7109375" style="1" customWidth="1"/>
    <col min="4098" max="4098" width="56.140625" style="1" customWidth="1"/>
    <col min="4099" max="4099" width="13.7109375" style="1" customWidth="1"/>
    <col min="4100" max="4100" width="13.5703125" style="1" customWidth="1"/>
    <col min="4101" max="4101" width="7" style="1" customWidth="1"/>
    <col min="4102" max="4352" width="9.140625" style="1"/>
    <col min="4353" max="4353" width="5.7109375" style="1" customWidth="1"/>
    <col min="4354" max="4354" width="56.140625" style="1" customWidth="1"/>
    <col min="4355" max="4355" width="13.7109375" style="1" customWidth="1"/>
    <col min="4356" max="4356" width="13.5703125" style="1" customWidth="1"/>
    <col min="4357" max="4357" width="7" style="1" customWidth="1"/>
    <col min="4358" max="4608" width="9.140625" style="1"/>
    <col min="4609" max="4609" width="5.7109375" style="1" customWidth="1"/>
    <col min="4610" max="4610" width="56.140625" style="1" customWidth="1"/>
    <col min="4611" max="4611" width="13.7109375" style="1" customWidth="1"/>
    <col min="4612" max="4612" width="13.5703125" style="1" customWidth="1"/>
    <col min="4613" max="4613" width="7" style="1" customWidth="1"/>
    <col min="4614" max="4864" width="9.140625" style="1"/>
    <col min="4865" max="4865" width="5.7109375" style="1" customWidth="1"/>
    <col min="4866" max="4866" width="56.140625" style="1" customWidth="1"/>
    <col min="4867" max="4867" width="13.7109375" style="1" customWidth="1"/>
    <col min="4868" max="4868" width="13.5703125" style="1" customWidth="1"/>
    <col min="4869" max="4869" width="7" style="1" customWidth="1"/>
    <col min="4870" max="5120" width="9.140625" style="1"/>
    <col min="5121" max="5121" width="5.7109375" style="1" customWidth="1"/>
    <col min="5122" max="5122" width="56.140625" style="1" customWidth="1"/>
    <col min="5123" max="5123" width="13.7109375" style="1" customWidth="1"/>
    <col min="5124" max="5124" width="13.5703125" style="1" customWidth="1"/>
    <col min="5125" max="5125" width="7" style="1" customWidth="1"/>
    <col min="5126" max="5376" width="9.140625" style="1"/>
    <col min="5377" max="5377" width="5.7109375" style="1" customWidth="1"/>
    <col min="5378" max="5378" width="56.140625" style="1" customWidth="1"/>
    <col min="5379" max="5379" width="13.7109375" style="1" customWidth="1"/>
    <col min="5380" max="5380" width="13.5703125" style="1" customWidth="1"/>
    <col min="5381" max="5381" width="7" style="1" customWidth="1"/>
    <col min="5382" max="5632" width="9.140625" style="1"/>
    <col min="5633" max="5633" width="5.7109375" style="1" customWidth="1"/>
    <col min="5634" max="5634" width="56.140625" style="1" customWidth="1"/>
    <col min="5635" max="5635" width="13.7109375" style="1" customWidth="1"/>
    <col min="5636" max="5636" width="13.5703125" style="1" customWidth="1"/>
    <col min="5637" max="5637" width="7" style="1" customWidth="1"/>
    <col min="5638" max="5888" width="9.140625" style="1"/>
    <col min="5889" max="5889" width="5.7109375" style="1" customWidth="1"/>
    <col min="5890" max="5890" width="56.140625" style="1" customWidth="1"/>
    <col min="5891" max="5891" width="13.7109375" style="1" customWidth="1"/>
    <col min="5892" max="5892" width="13.5703125" style="1" customWidth="1"/>
    <col min="5893" max="5893" width="7" style="1" customWidth="1"/>
    <col min="5894" max="6144" width="9.140625" style="1"/>
    <col min="6145" max="6145" width="5.7109375" style="1" customWidth="1"/>
    <col min="6146" max="6146" width="56.140625" style="1" customWidth="1"/>
    <col min="6147" max="6147" width="13.7109375" style="1" customWidth="1"/>
    <col min="6148" max="6148" width="13.5703125" style="1" customWidth="1"/>
    <col min="6149" max="6149" width="7" style="1" customWidth="1"/>
    <col min="6150" max="6400" width="9.140625" style="1"/>
    <col min="6401" max="6401" width="5.7109375" style="1" customWidth="1"/>
    <col min="6402" max="6402" width="56.140625" style="1" customWidth="1"/>
    <col min="6403" max="6403" width="13.7109375" style="1" customWidth="1"/>
    <col min="6404" max="6404" width="13.5703125" style="1" customWidth="1"/>
    <col min="6405" max="6405" width="7" style="1" customWidth="1"/>
    <col min="6406" max="6656" width="9.140625" style="1"/>
    <col min="6657" max="6657" width="5.7109375" style="1" customWidth="1"/>
    <col min="6658" max="6658" width="56.140625" style="1" customWidth="1"/>
    <col min="6659" max="6659" width="13.7109375" style="1" customWidth="1"/>
    <col min="6660" max="6660" width="13.5703125" style="1" customWidth="1"/>
    <col min="6661" max="6661" width="7" style="1" customWidth="1"/>
    <col min="6662" max="6912" width="9.140625" style="1"/>
    <col min="6913" max="6913" width="5.7109375" style="1" customWidth="1"/>
    <col min="6914" max="6914" width="56.140625" style="1" customWidth="1"/>
    <col min="6915" max="6915" width="13.7109375" style="1" customWidth="1"/>
    <col min="6916" max="6916" width="13.5703125" style="1" customWidth="1"/>
    <col min="6917" max="6917" width="7" style="1" customWidth="1"/>
    <col min="6918" max="7168" width="9.140625" style="1"/>
    <col min="7169" max="7169" width="5.7109375" style="1" customWidth="1"/>
    <col min="7170" max="7170" width="56.140625" style="1" customWidth="1"/>
    <col min="7171" max="7171" width="13.7109375" style="1" customWidth="1"/>
    <col min="7172" max="7172" width="13.5703125" style="1" customWidth="1"/>
    <col min="7173" max="7173" width="7" style="1" customWidth="1"/>
    <col min="7174" max="7424" width="9.140625" style="1"/>
    <col min="7425" max="7425" width="5.7109375" style="1" customWidth="1"/>
    <col min="7426" max="7426" width="56.140625" style="1" customWidth="1"/>
    <col min="7427" max="7427" width="13.7109375" style="1" customWidth="1"/>
    <col min="7428" max="7428" width="13.5703125" style="1" customWidth="1"/>
    <col min="7429" max="7429" width="7" style="1" customWidth="1"/>
    <col min="7430" max="7680" width="9.140625" style="1"/>
    <col min="7681" max="7681" width="5.7109375" style="1" customWidth="1"/>
    <col min="7682" max="7682" width="56.140625" style="1" customWidth="1"/>
    <col min="7683" max="7683" width="13.7109375" style="1" customWidth="1"/>
    <col min="7684" max="7684" width="13.5703125" style="1" customWidth="1"/>
    <col min="7685" max="7685" width="7" style="1" customWidth="1"/>
    <col min="7686" max="7936" width="9.140625" style="1"/>
    <col min="7937" max="7937" width="5.7109375" style="1" customWidth="1"/>
    <col min="7938" max="7938" width="56.140625" style="1" customWidth="1"/>
    <col min="7939" max="7939" width="13.7109375" style="1" customWidth="1"/>
    <col min="7940" max="7940" width="13.5703125" style="1" customWidth="1"/>
    <col min="7941" max="7941" width="7" style="1" customWidth="1"/>
    <col min="7942" max="8192" width="9.140625" style="1"/>
    <col min="8193" max="8193" width="5.7109375" style="1" customWidth="1"/>
    <col min="8194" max="8194" width="56.140625" style="1" customWidth="1"/>
    <col min="8195" max="8195" width="13.7109375" style="1" customWidth="1"/>
    <col min="8196" max="8196" width="13.5703125" style="1" customWidth="1"/>
    <col min="8197" max="8197" width="7" style="1" customWidth="1"/>
    <col min="8198" max="8448" width="9.140625" style="1"/>
    <col min="8449" max="8449" width="5.7109375" style="1" customWidth="1"/>
    <col min="8450" max="8450" width="56.140625" style="1" customWidth="1"/>
    <col min="8451" max="8451" width="13.7109375" style="1" customWidth="1"/>
    <col min="8452" max="8452" width="13.5703125" style="1" customWidth="1"/>
    <col min="8453" max="8453" width="7" style="1" customWidth="1"/>
    <col min="8454" max="8704" width="9.140625" style="1"/>
    <col min="8705" max="8705" width="5.7109375" style="1" customWidth="1"/>
    <col min="8706" max="8706" width="56.140625" style="1" customWidth="1"/>
    <col min="8707" max="8707" width="13.7109375" style="1" customWidth="1"/>
    <col min="8708" max="8708" width="13.5703125" style="1" customWidth="1"/>
    <col min="8709" max="8709" width="7" style="1" customWidth="1"/>
    <col min="8710" max="8960" width="9.140625" style="1"/>
    <col min="8961" max="8961" width="5.7109375" style="1" customWidth="1"/>
    <col min="8962" max="8962" width="56.140625" style="1" customWidth="1"/>
    <col min="8963" max="8963" width="13.7109375" style="1" customWidth="1"/>
    <col min="8964" max="8964" width="13.5703125" style="1" customWidth="1"/>
    <col min="8965" max="8965" width="7" style="1" customWidth="1"/>
    <col min="8966" max="9216" width="9.140625" style="1"/>
    <col min="9217" max="9217" width="5.7109375" style="1" customWidth="1"/>
    <col min="9218" max="9218" width="56.140625" style="1" customWidth="1"/>
    <col min="9219" max="9219" width="13.7109375" style="1" customWidth="1"/>
    <col min="9220" max="9220" width="13.5703125" style="1" customWidth="1"/>
    <col min="9221" max="9221" width="7" style="1" customWidth="1"/>
    <col min="9222" max="9472" width="9.140625" style="1"/>
    <col min="9473" max="9473" width="5.7109375" style="1" customWidth="1"/>
    <col min="9474" max="9474" width="56.140625" style="1" customWidth="1"/>
    <col min="9475" max="9475" width="13.7109375" style="1" customWidth="1"/>
    <col min="9476" max="9476" width="13.5703125" style="1" customWidth="1"/>
    <col min="9477" max="9477" width="7" style="1" customWidth="1"/>
    <col min="9478" max="9728" width="9.140625" style="1"/>
    <col min="9729" max="9729" width="5.7109375" style="1" customWidth="1"/>
    <col min="9730" max="9730" width="56.140625" style="1" customWidth="1"/>
    <col min="9731" max="9731" width="13.7109375" style="1" customWidth="1"/>
    <col min="9732" max="9732" width="13.5703125" style="1" customWidth="1"/>
    <col min="9733" max="9733" width="7" style="1" customWidth="1"/>
    <col min="9734" max="9984" width="9.140625" style="1"/>
    <col min="9985" max="9985" width="5.7109375" style="1" customWidth="1"/>
    <col min="9986" max="9986" width="56.140625" style="1" customWidth="1"/>
    <col min="9987" max="9987" width="13.7109375" style="1" customWidth="1"/>
    <col min="9988" max="9988" width="13.5703125" style="1" customWidth="1"/>
    <col min="9989" max="9989" width="7" style="1" customWidth="1"/>
    <col min="9990" max="10240" width="9.140625" style="1"/>
    <col min="10241" max="10241" width="5.7109375" style="1" customWidth="1"/>
    <col min="10242" max="10242" width="56.140625" style="1" customWidth="1"/>
    <col min="10243" max="10243" width="13.7109375" style="1" customWidth="1"/>
    <col min="10244" max="10244" width="13.5703125" style="1" customWidth="1"/>
    <col min="10245" max="10245" width="7" style="1" customWidth="1"/>
    <col min="10246" max="10496" width="9.140625" style="1"/>
    <col min="10497" max="10497" width="5.7109375" style="1" customWidth="1"/>
    <col min="10498" max="10498" width="56.140625" style="1" customWidth="1"/>
    <col min="10499" max="10499" width="13.7109375" style="1" customWidth="1"/>
    <col min="10500" max="10500" width="13.5703125" style="1" customWidth="1"/>
    <col min="10501" max="10501" width="7" style="1" customWidth="1"/>
    <col min="10502" max="10752" width="9.140625" style="1"/>
    <col min="10753" max="10753" width="5.7109375" style="1" customWidth="1"/>
    <col min="10754" max="10754" width="56.140625" style="1" customWidth="1"/>
    <col min="10755" max="10755" width="13.7109375" style="1" customWidth="1"/>
    <col min="10756" max="10756" width="13.5703125" style="1" customWidth="1"/>
    <col min="10757" max="10757" width="7" style="1" customWidth="1"/>
    <col min="10758" max="11008" width="9.140625" style="1"/>
    <col min="11009" max="11009" width="5.7109375" style="1" customWidth="1"/>
    <col min="11010" max="11010" width="56.140625" style="1" customWidth="1"/>
    <col min="11011" max="11011" width="13.7109375" style="1" customWidth="1"/>
    <col min="11012" max="11012" width="13.5703125" style="1" customWidth="1"/>
    <col min="11013" max="11013" width="7" style="1" customWidth="1"/>
    <col min="11014" max="11264" width="9.140625" style="1"/>
    <col min="11265" max="11265" width="5.7109375" style="1" customWidth="1"/>
    <col min="11266" max="11266" width="56.140625" style="1" customWidth="1"/>
    <col min="11267" max="11267" width="13.7109375" style="1" customWidth="1"/>
    <col min="11268" max="11268" width="13.5703125" style="1" customWidth="1"/>
    <col min="11269" max="11269" width="7" style="1" customWidth="1"/>
    <col min="11270" max="11520" width="9.140625" style="1"/>
    <col min="11521" max="11521" width="5.7109375" style="1" customWidth="1"/>
    <col min="11522" max="11522" width="56.140625" style="1" customWidth="1"/>
    <col min="11523" max="11523" width="13.7109375" style="1" customWidth="1"/>
    <col min="11524" max="11524" width="13.5703125" style="1" customWidth="1"/>
    <col min="11525" max="11525" width="7" style="1" customWidth="1"/>
    <col min="11526" max="11776" width="9.140625" style="1"/>
    <col min="11777" max="11777" width="5.7109375" style="1" customWidth="1"/>
    <col min="11778" max="11778" width="56.140625" style="1" customWidth="1"/>
    <col min="11779" max="11779" width="13.7109375" style="1" customWidth="1"/>
    <col min="11780" max="11780" width="13.5703125" style="1" customWidth="1"/>
    <col min="11781" max="11781" width="7" style="1" customWidth="1"/>
    <col min="11782" max="12032" width="9.140625" style="1"/>
    <col min="12033" max="12033" width="5.7109375" style="1" customWidth="1"/>
    <col min="12034" max="12034" width="56.140625" style="1" customWidth="1"/>
    <col min="12035" max="12035" width="13.7109375" style="1" customWidth="1"/>
    <col min="12036" max="12036" width="13.5703125" style="1" customWidth="1"/>
    <col min="12037" max="12037" width="7" style="1" customWidth="1"/>
    <col min="12038" max="12288" width="9.140625" style="1"/>
    <col min="12289" max="12289" width="5.7109375" style="1" customWidth="1"/>
    <col min="12290" max="12290" width="56.140625" style="1" customWidth="1"/>
    <col min="12291" max="12291" width="13.7109375" style="1" customWidth="1"/>
    <col min="12292" max="12292" width="13.5703125" style="1" customWidth="1"/>
    <col min="12293" max="12293" width="7" style="1" customWidth="1"/>
    <col min="12294" max="12544" width="9.140625" style="1"/>
    <col min="12545" max="12545" width="5.7109375" style="1" customWidth="1"/>
    <col min="12546" max="12546" width="56.140625" style="1" customWidth="1"/>
    <col min="12547" max="12547" width="13.7109375" style="1" customWidth="1"/>
    <col min="12548" max="12548" width="13.5703125" style="1" customWidth="1"/>
    <col min="12549" max="12549" width="7" style="1" customWidth="1"/>
    <col min="12550" max="12800" width="9.140625" style="1"/>
    <col min="12801" max="12801" width="5.7109375" style="1" customWidth="1"/>
    <col min="12802" max="12802" width="56.140625" style="1" customWidth="1"/>
    <col min="12803" max="12803" width="13.7109375" style="1" customWidth="1"/>
    <col min="12804" max="12804" width="13.5703125" style="1" customWidth="1"/>
    <col min="12805" max="12805" width="7" style="1" customWidth="1"/>
    <col min="12806" max="13056" width="9.140625" style="1"/>
    <col min="13057" max="13057" width="5.7109375" style="1" customWidth="1"/>
    <col min="13058" max="13058" width="56.140625" style="1" customWidth="1"/>
    <col min="13059" max="13059" width="13.7109375" style="1" customWidth="1"/>
    <col min="13060" max="13060" width="13.5703125" style="1" customWidth="1"/>
    <col min="13061" max="13061" width="7" style="1" customWidth="1"/>
    <col min="13062" max="13312" width="9.140625" style="1"/>
    <col min="13313" max="13313" width="5.7109375" style="1" customWidth="1"/>
    <col min="13314" max="13314" width="56.140625" style="1" customWidth="1"/>
    <col min="13315" max="13315" width="13.7109375" style="1" customWidth="1"/>
    <col min="13316" max="13316" width="13.5703125" style="1" customWidth="1"/>
    <col min="13317" max="13317" width="7" style="1" customWidth="1"/>
    <col min="13318" max="13568" width="9.140625" style="1"/>
    <col min="13569" max="13569" width="5.7109375" style="1" customWidth="1"/>
    <col min="13570" max="13570" width="56.140625" style="1" customWidth="1"/>
    <col min="13571" max="13571" width="13.7109375" style="1" customWidth="1"/>
    <col min="13572" max="13572" width="13.5703125" style="1" customWidth="1"/>
    <col min="13573" max="13573" width="7" style="1" customWidth="1"/>
    <col min="13574" max="13824" width="9.140625" style="1"/>
    <col min="13825" max="13825" width="5.7109375" style="1" customWidth="1"/>
    <col min="13826" max="13826" width="56.140625" style="1" customWidth="1"/>
    <col min="13827" max="13827" width="13.7109375" style="1" customWidth="1"/>
    <col min="13828" max="13828" width="13.5703125" style="1" customWidth="1"/>
    <col min="13829" max="13829" width="7" style="1" customWidth="1"/>
    <col min="13830" max="14080" width="9.140625" style="1"/>
    <col min="14081" max="14081" width="5.7109375" style="1" customWidth="1"/>
    <col min="14082" max="14082" width="56.140625" style="1" customWidth="1"/>
    <col min="14083" max="14083" width="13.7109375" style="1" customWidth="1"/>
    <col min="14084" max="14084" width="13.5703125" style="1" customWidth="1"/>
    <col min="14085" max="14085" width="7" style="1" customWidth="1"/>
    <col min="14086" max="14336" width="9.140625" style="1"/>
    <col min="14337" max="14337" width="5.7109375" style="1" customWidth="1"/>
    <col min="14338" max="14338" width="56.140625" style="1" customWidth="1"/>
    <col min="14339" max="14339" width="13.7109375" style="1" customWidth="1"/>
    <col min="14340" max="14340" width="13.5703125" style="1" customWidth="1"/>
    <col min="14341" max="14341" width="7" style="1" customWidth="1"/>
    <col min="14342" max="14592" width="9.140625" style="1"/>
    <col min="14593" max="14593" width="5.7109375" style="1" customWidth="1"/>
    <col min="14594" max="14594" width="56.140625" style="1" customWidth="1"/>
    <col min="14595" max="14595" width="13.7109375" style="1" customWidth="1"/>
    <col min="14596" max="14596" width="13.5703125" style="1" customWidth="1"/>
    <col min="14597" max="14597" width="7" style="1" customWidth="1"/>
    <col min="14598" max="14848" width="9.140625" style="1"/>
    <col min="14849" max="14849" width="5.7109375" style="1" customWidth="1"/>
    <col min="14850" max="14850" width="56.140625" style="1" customWidth="1"/>
    <col min="14851" max="14851" width="13.7109375" style="1" customWidth="1"/>
    <col min="14852" max="14852" width="13.5703125" style="1" customWidth="1"/>
    <col min="14853" max="14853" width="7" style="1" customWidth="1"/>
    <col min="14854" max="15104" width="9.140625" style="1"/>
    <col min="15105" max="15105" width="5.7109375" style="1" customWidth="1"/>
    <col min="15106" max="15106" width="56.140625" style="1" customWidth="1"/>
    <col min="15107" max="15107" width="13.7109375" style="1" customWidth="1"/>
    <col min="15108" max="15108" width="13.5703125" style="1" customWidth="1"/>
    <col min="15109" max="15109" width="7" style="1" customWidth="1"/>
    <col min="15110" max="15360" width="9.140625" style="1"/>
    <col min="15361" max="15361" width="5.7109375" style="1" customWidth="1"/>
    <col min="15362" max="15362" width="56.140625" style="1" customWidth="1"/>
    <col min="15363" max="15363" width="13.7109375" style="1" customWidth="1"/>
    <col min="15364" max="15364" width="13.5703125" style="1" customWidth="1"/>
    <col min="15365" max="15365" width="7" style="1" customWidth="1"/>
    <col min="15366" max="15616" width="9.140625" style="1"/>
    <col min="15617" max="15617" width="5.7109375" style="1" customWidth="1"/>
    <col min="15618" max="15618" width="56.140625" style="1" customWidth="1"/>
    <col min="15619" max="15619" width="13.7109375" style="1" customWidth="1"/>
    <col min="15620" max="15620" width="13.5703125" style="1" customWidth="1"/>
    <col min="15621" max="15621" width="7" style="1" customWidth="1"/>
    <col min="15622" max="15872" width="9.140625" style="1"/>
    <col min="15873" max="15873" width="5.7109375" style="1" customWidth="1"/>
    <col min="15874" max="15874" width="56.140625" style="1" customWidth="1"/>
    <col min="15875" max="15875" width="13.7109375" style="1" customWidth="1"/>
    <col min="15876" max="15876" width="13.5703125" style="1" customWidth="1"/>
    <col min="15877" max="15877" width="7" style="1" customWidth="1"/>
    <col min="15878" max="16128" width="9.140625" style="1"/>
    <col min="16129" max="16129" width="5.7109375" style="1" customWidth="1"/>
    <col min="16130" max="16130" width="56.140625" style="1" customWidth="1"/>
    <col min="16131" max="16131" width="13.7109375" style="1" customWidth="1"/>
    <col min="16132" max="16132" width="13.5703125" style="1" customWidth="1"/>
    <col min="16133" max="16133" width="7" style="1" customWidth="1"/>
    <col min="16134" max="16384" width="9.140625" style="1"/>
  </cols>
  <sheetData>
    <row r="1" spans="1:5" ht="33" customHeight="1" x14ac:dyDescent="0.25">
      <c r="A1" s="242" t="s">
        <v>523</v>
      </c>
      <c r="B1" s="242"/>
      <c r="C1" s="242"/>
      <c r="D1" s="242"/>
      <c r="E1" s="242"/>
    </row>
    <row r="2" spans="1:5" x14ac:dyDescent="0.25">
      <c r="A2" s="2"/>
      <c r="B2" s="3"/>
      <c r="C2" s="4"/>
      <c r="D2" s="4"/>
      <c r="E2" s="4"/>
    </row>
    <row r="3" spans="1:5" ht="66.75" customHeight="1" x14ac:dyDescent="0.25">
      <c r="A3" s="243" t="s">
        <v>0</v>
      </c>
      <c r="B3" s="243" t="s">
        <v>1</v>
      </c>
      <c r="C3" s="244" t="s">
        <v>2</v>
      </c>
      <c r="D3" s="244"/>
      <c r="E3" s="244"/>
    </row>
    <row r="4" spans="1:5" ht="31.5" x14ac:dyDescent="0.25">
      <c r="A4" s="243"/>
      <c r="B4" s="243"/>
      <c r="C4" s="5" t="s">
        <v>84</v>
      </c>
      <c r="D4" s="5" t="s">
        <v>85</v>
      </c>
      <c r="E4" s="5" t="s">
        <v>3</v>
      </c>
    </row>
    <row r="5" spans="1:5" ht="15" x14ac:dyDescent="0.25">
      <c r="A5" s="163">
        <v>1</v>
      </c>
      <c r="B5" s="163">
        <v>2</v>
      </c>
      <c r="C5" s="227" t="s">
        <v>4</v>
      </c>
      <c r="D5" s="227" t="s">
        <v>5</v>
      </c>
      <c r="E5" s="7" t="s">
        <v>6</v>
      </c>
    </row>
    <row r="6" spans="1:5" x14ac:dyDescent="0.25">
      <c r="A6" s="241"/>
      <c r="B6" s="8" t="s">
        <v>7</v>
      </c>
      <c r="C6" s="9">
        <f>SUM(C7:C12)</f>
        <v>11873831.6</v>
      </c>
      <c r="D6" s="9">
        <f>SUM(D7:D12)</f>
        <v>11780951.4</v>
      </c>
      <c r="E6" s="9">
        <f t="shared" ref="E6:E12" si="0">D6*100/C6</f>
        <v>99.217773982915503</v>
      </c>
    </row>
    <row r="7" spans="1:5" ht="31.5" hidden="1" x14ac:dyDescent="0.25">
      <c r="A7" s="241"/>
      <c r="B7" s="10" t="s">
        <v>8</v>
      </c>
      <c r="C7" s="11">
        <f>C15</f>
        <v>0</v>
      </c>
      <c r="D7" s="11">
        <f>D15</f>
        <v>0</v>
      </c>
      <c r="E7" s="11" t="e">
        <f t="shared" si="0"/>
        <v>#DIV/0!</v>
      </c>
    </row>
    <row r="8" spans="1:5" x14ac:dyDescent="0.25">
      <c r="A8" s="241"/>
      <c r="B8" s="10" t="s">
        <v>9</v>
      </c>
      <c r="C8" s="11">
        <f t="shared" ref="C8:D10" si="1">C16+C23</f>
        <v>176530</v>
      </c>
      <c r="D8" s="11">
        <f t="shared" si="1"/>
        <v>176251.40000000002</v>
      </c>
      <c r="E8" s="11">
        <f t="shared" si="0"/>
        <v>99.84217979946753</v>
      </c>
    </row>
    <row r="9" spans="1:5" x14ac:dyDescent="0.25">
      <c r="A9" s="241"/>
      <c r="B9" s="12" t="s">
        <v>10</v>
      </c>
      <c r="C9" s="11">
        <f t="shared" si="1"/>
        <v>5872230.5</v>
      </c>
      <c r="D9" s="11">
        <f t="shared" si="1"/>
        <v>5838115.1999999983</v>
      </c>
      <c r="E9" s="11">
        <f t="shared" si="0"/>
        <v>99.419040175619784</v>
      </c>
    </row>
    <row r="10" spans="1:5" x14ac:dyDescent="0.25">
      <c r="A10" s="241"/>
      <c r="B10" s="10" t="s">
        <v>11</v>
      </c>
      <c r="C10" s="11">
        <f t="shared" si="1"/>
        <v>5271470.5000000009</v>
      </c>
      <c r="D10" s="11">
        <f t="shared" si="1"/>
        <v>5216942.9000000004</v>
      </c>
      <c r="E10" s="11">
        <f t="shared" si="0"/>
        <v>98.965609311481487</v>
      </c>
    </row>
    <row r="11" spans="1:5" x14ac:dyDescent="0.25">
      <c r="A11" s="241"/>
      <c r="B11" s="10" t="s">
        <v>12</v>
      </c>
      <c r="C11" s="11">
        <f>C19</f>
        <v>3762.9</v>
      </c>
      <c r="D11" s="11">
        <f>D19</f>
        <v>3762.9</v>
      </c>
      <c r="E11" s="11">
        <f t="shared" si="0"/>
        <v>100</v>
      </c>
    </row>
    <row r="12" spans="1:5" x14ac:dyDescent="0.25">
      <c r="A12" s="241"/>
      <c r="B12" s="12" t="s">
        <v>13</v>
      </c>
      <c r="C12" s="11">
        <f>C20+C26</f>
        <v>549837.69999999995</v>
      </c>
      <c r="D12" s="11">
        <f>D20+D26</f>
        <v>545879</v>
      </c>
      <c r="E12" s="11">
        <f t="shared" si="0"/>
        <v>99.28002390523605</v>
      </c>
    </row>
    <row r="13" spans="1:5" x14ac:dyDescent="0.25">
      <c r="A13" s="235"/>
      <c r="B13" s="236" t="s">
        <v>14</v>
      </c>
      <c r="C13" s="236"/>
      <c r="D13" s="236"/>
      <c r="E13" s="236"/>
    </row>
    <row r="14" spans="1:5" x14ac:dyDescent="0.25">
      <c r="A14" s="235"/>
      <c r="B14" s="8" t="s">
        <v>15</v>
      </c>
      <c r="C14" s="9">
        <f>SUM(C15:C20)</f>
        <v>1078565.4999999998</v>
      </c>
      <c r="D14" s="9">
        <f>SUM(D15:D20)</f>
        <v>1076205.1999999997</v>
      </c>
      <c r="E14" s="9">
        <f t="shared" ref="E14:E20" si="2">D14*100/C14</f>
        <v>99.781163035531918</v>
      </c>
    </row>
    <row r="15" spans="1:5" ht="31.5" hidden="1" x14ac:dyDescent="0.25">
      <c r="A15" s="235"/>
      <c r="B15" s="10" t="s">
        <v>8</v>
      </c>
      <c r="C15" s="11">
        <f>C272</f>
        <v>0</v>
      </c>
      <c r="D15" s="11">
        <f>D272</f>
        <v>0</v>
      </c>
      <c r="E15" s="11" t="e">
        <f t="shared" si="2"/>
        <v>#DIV/0!</v>
      </c>
    </row>
    <row r="16" spans="1:5" hidden="1" x14ac:dyDescent="0.25">
      <c r="A16" s="235"/>
      <c r="B16" s="10" t="s">
        <v>9</v>
      </c>
      <c r="C16" s="11">
        <f t="shared" ref="C16:D18" si="3">C41+C69+C102+C155+C183+C273+C342+C420+C453+C536+C629+C774</f>
        <v>0</v>
      </c>
      <c r="D16" s="11">
        <f t="shared" si="3"/>
        <v>0</v>
      </c>
      <c r="E16" s="11" t="e">
        <f t="shared" si="2"/>
        <v>#DIV/0!</v>
      </c>
    </row>
    <row r="17" spans="1:5" x14ac:dyDescent="0.25">
      <c r="A17" s="235"/>
      <c r="B17" s="12" t="s">
        <v>10</v>
      </c>
      <c r="C17" s="11">
        <f t="shared" si="3"/>
        <v>607176.69999999995</v>
      </c>
      <c r="D17" s="11">
        <f t="shared" si="3"/>
        <v>607134.1</v>
      </c>
      <c r="E17" s="11">
        <f t="shared" si="2"/>
        <v>99.9929839204963</v>
      </c>
    </row>
    <row r="18" spans="1:5" x14ac:dyDescent="0.25">
      <c r="A18" s="235"/>
      <c r="B18" s="10" t="s">
        <v>11</v>
      </c>
      <c r="C18" s="11">
        <f t="shared" si="3"/>
        <v>467625.89999999997</v>
      </c>
      <c r="D18" s="11">
        <f t="shared" si="3"/>
        <v>465308.19999999995</v>
      </c>
      <c r="E18" s="11">
        <f t="shared" si="2"/>
        <v>99.504368769993263</v>
      </c>
    </row>
    <row r="19" spans="1:5" x14ac:dyDescent="0.25">
      <c r="A19" s="235"/>
      <c r="B19" s="10" t="s">
        <v>12</v>
      </c>
      <c r="C19" s="11">
        <f>C764</f>
        <v>3762.9</v>
      </c>
      <c r="D19" s="11">
        <f>D764</f>
        <v>3762.9</v>
      </c>
      <c r="E19" s="11">
        <f t="shared" si="2"/>
        <v>100</v>
      </c>
    </row>
    <row r="20" spans="1:5" hidden="1" x14ac:dyDescent="0.25">
      <c r="A20" s="235"/>
      <c r="B20" s="12" t="s">
        <v>13</v>
      </c>
      <c r="C20" s="11">
        <f>C44+C72+C105+C158+C186+C276+C345+C423+C456+C539+C632+C778</f>
        <v>0</v>
      </c>
      <c r="D20" s="11">
        <f>D44+D72+D105+D158+D186+D276+D345+D423+D456+D539+D632+D778</f>
        <v>0</v>
      </c>
      <c r="E20" s="11" t="e">
        <f t="shared" si="2"/>
        <v>#DIV/0!</v>
      </c>
    </row>
    <row r="21" spans="1:5" x14ac:dyDescent="0.25">
      <c r="A21" s="235"/>
      <c r="B21" s="236" t="s">
        <v>16</v>
      </c>
      <c r="C21" s="236"/>
      <c r="D21" s="236"/>
      <c r="E21" s="236"/>
    </row>
    <row r="22" spans="1:5" x14ac:dyDescent="0.25">
      <c r="A22" s="235"/>
      <c r="B22" s="8" t="s">
        <v>17</v>
      </c>
      <c r="C22" s="9">
        <f>SUM(C23:C26)</f>
        <v>10795266.1</v>
      </c>
      <c r="D22" s="9">
        <f>SUM(D23:D26)</f>
        <v>10704746.199999999</v>
      </c>
      <c r="E22" s="9">
        <f>D22*100/C22</f>
        <v>99.161485236570499</v>
      </c>
    </row>
    <row r="23" spans="1:5" x14ac:dyDescent="0.25">
      <c r="A23" s="235"/>
      <c r="B23" s="10" t="s">
        <v>9</v>
      </c>
      <c r="C23" s="11">
        <f t="shared" ref="C23:D26" si="4">C47+C75+C108+C161+C189+C315+C348+C426+C464+C547+C635+C768</f>
        <v>176530</v>
      </c>
      <c r="D23" s="11">
        <f t="shared" si="4"/>
        <v>176251.40000000002</v>
      </c>
      <c r="E23" s="11">
        <f>D23*100/C23</f>
        <v>99.84217979946753</v>
      </c>
    </row>
    <row r="24" spans="1:5" x14ac:dyDescent="0.25">
      <c r="A24" s="235"/>
      <c r="B24" s="12" t="s">
        <v>10</v>
      </c>
      <c r="C24" s="11">
        <f t="shared" si="4"/>
        <v>5265053.8</v>
      </c>
      <c r="D24" s="11">
        <f t="shared" si="4"/>
        <v>5230981.0999999987</v>
      </c>
      <c r="E24" s="11">
        <f>D24*100/C24</f>
        <v>99.352851817012748</v>
      </c>
    </row>
    <row r="25" spans="1:5" x14ac:dyDescent="0.25">
      <c r="A25" s="235"/>
      <c r="B25" s="10" t="s">
        <v>11</v>
      </c>
      <c r="C25" s="11">
        <f t="shared" si="4"/>
        <v>4803844.6000000006</v>
      </c>
      <c r="D25" s="11">
        <f t="shared" si="4"/>
        <v>4751634.7</v>
      </c>
      <c r="E25" s="11">
        <f>D25*100/C25</f>
        <v>98.913164260142793</v>
      </c>
    </row>
    <row r="26" spans="1:5" x14ac:dyDescent="0.25">
      <c r="A26" s="235"/>
      <c r="B26" s="12" t="s">
        <v>13</v>
      </c>
      <c r="C26" s="11">
        <f t="shared" si="4"/>
        <v>549837.69999999995</v>
      </c>
      <c r="D26" s="11">
        <f t="shared" si="4"/>
        <v>545879</v>
      </c>
      <c r="E26" s="11">
        <f>D26*100/C26</f>
        <v>99.28002390523605</v>
      </c>
    </row>
    <row r="27" spans="1:5" x14ac:dyDescent="0.25">
      <c r="A27" s="168"/>
      <c r="B27" s="236" t="s">
        <v>18</v>
      </c>
      <c r="C27" s="236"/>
      <c r="D27" s="236"/>
      <c r="E27" s="236"/>
    </row>
    <row r="28" spans="1:5" ht="31.5" x14ac:dyDescent="0.25">
      <c r="A28" s="237"/>
      <c r="B28" s="13" t="s">
        <v>19</v>
      </c>
      <c r="C28" s="14">
        <f>SUM(C29:C32)</f>
        <v>396313.3</v>
      </c>
      <c r="D28" s="14">
        <f>SUM(D29:D32)</f>
        <v>391980.79999999993</v>
      </c>
      <c r="E28" s="14">
        <f>D28*100/C28</f>
        <v>98.906799241912879</v>
      </c>
    </row>
    <row r="29" spans="1:5" hidden="1" x14ac:dyDescent="0.25">
      <c r="A29" s="237"/>
      <c r="B29" s="15" t="s">
        <v>9</v>
      </c>
      <c r="C29" s="18">
        <f t="shared" ref="C29:D32" si="5">C149+C96+C63+C35</f>
        <v>0</v>
      </c>
      <c r="D29" s="18">
        <f t="shared" si="5"/>
        <v>0</v>
      </c>
      <c r="E29" s="16" t="s">
        <v>20</v>
      </c>
    </row>
    <row r="30" spans="1:5" x14ac:dyDescent="0.25">
      <c r="A30" s="237"/>
      <c r="B30" s="17" t="s">
        <v>10</v>
      </c>
      <c r="C30" s="18">
        <f t="shared" si="5"/>
        <v>7244.7999999999993</v>
      </c>
      <c r="D30" s="18">
        <f t="shared" si="5"/>
        <v>6619.6</v>
      </c>
      <c r="E30" s="18">
        <f>D30*100/C30</f>
        <v>91.370362190812727</v>
      </c>
    </row>
    <row r="31" spans="1:5" x14ac:dyDescent="0.25">
      <c r="A31" s="237"/>
      <c r="B31" s="15" t="s">
        <v>11</v>
      </c>
      <c r="C31" s="18">
        <f t="shared" si="5"/>
        <v>368681.7</v>
      </c>
      <c r="D31" s="18">
        <f t="shared" si="5"/>
        <v>364974.39999999997</v>
      </c>
      <c r="E31" s="18">
        <f>D31*100/C31</f>
        <v>98.994444259099382</v>
      </c>
    </row>
    <row r="32" spans="1:5" x14ac:dyDescent="0.25">
      <c r="A32" s="237"/>
      <c r="B32" s="17" t="s">
        <v>13</v>
      </c>
      <c r="C32" s="18">
        <f t="shared" si="5"/>
        <v>20386.8</v>
      </c>
      <c r="D32" s="18">
        <f t="shared" si="5"/>
        <v>20386.8</v>
      </c>
      <c r="E32" s="18">
        <f>D32*100/C32</f>
        <v>100</v>
      </c>
    </row>
    <row r="33" spans="1:5" ht="31.5" customHeight="1" x14ac:dyDescent="0.25">
      <c r="A33" s="168" t="s">
        <v>21</v>
      </c>
      <c r="B33" s="238" t="s">
        <v>766</v>
      </c>
      <c r="C33" s="239"/>
      <c r="D33" s="239"/>
      <c r="E33" s="240"/>
    </row>
    <row r="34" spans="1:5" x14ac:dyDescent="0.25">
      <c r="A34" s="241"/>
      <c r="B34" s="19" t="s">
        <v>22</v>
      </c>
      <c r="C34" s="9">
        <f>SUM(C35:C38)</f>
        <v>29606</v>
      </c>
      <c r="D34" s="9">
        <f>SUM(D35:D38)</f>
        <v>29540.600000000002</v>
      </c>
      <c r="E34" s="9">
        <f>D34*100/C34</f>
        <v>99.779098831317981</v>
      </c>
    </row>
    <row r="35" spans="1:5" hidden="1" x14ac:dyDescent="0.25">
      <c r="A35" s="241"/>
      <c r="B35" s="20" t="s">
        <v>9</v>
      </c>
      <c r="C35" s="11">
        <f t="shared" ref="C35:D38" si="6">C41+C47</f>
        <v>0</v>
      </c>
      <c r="D35" s="11">
        <f t="shared" si="6"/>
        <v>0</v>
      </c>
      <c r="E35" s="11" t="e">
        <f>D35*100/C35</f>
        <v>#DIV/0!</v>
      </c>
    </row>
    <row r="36" spans="1:5" hidden="1" x14ac:dyDescent="0.25">
      <c r="A36" s="241"/>
      <c r="B36" s="21" t="s">
        <v>10</v>
      </c>
      <c r="C36" s="11">
        <f t="shared" si="6"/>
        <v>0</v>
      </c>
      <c r="D36" s="11">
        <f>D42+D48</f>
        <v>0</v>
      </c>
      <c r="E36" s="11" t="e">
        <f>D36*100/C36</f>
        <v>#DIV/0!</v>
      </c>
    </row>
    <row r="37" spans="1:5" x14ac:dyDescent="0.25">
      <c r="A37" s="241"/>
      <c r="B37" s="20" t="s">
        <v>11</v>
      </c>
      <c r="C37" s="11">
        <f t="shared" si="6"/>
        <v>29606</v>
      </c>
      <c r="D37" s="11">
        <f t="shared" si="6"/>
        <v>29540.600000000002</v>
      </c>
      <c r="E37" s="11">
        <f>D37*100/C37</f>
        <v>99.779098831317981</v>
      </c>
    </row>
    <row r="38" spans="1:5" hidden="1" x14ac:dyDescent="0.25">
      <c r="A38" s="241"/>
      <c r="B38" s="21" t="s">
        <v>13</v>
      </c>
      <c r="C38" s="11">
        <f t="shared" si="6"/>
        <v>0</v>
      </c>
      <c r="D38" s="11">
        <f t="shared" si="6"/>
        <v>0</v>
      </c>
      <c r="E38" s="11" t="e">
        <f>D38*100/C38</f>
        <v>#DIV/0!</v>
      </c>
    </row>
    <row r="39" spans="1:5" hidden="1" x14ac:dyDescent="0.25">
      <c r="A39" s="235"/>
      <c r="B39" s="246" t="s">
        <v>14</v>
      </c>
      <c r="C39" s="246"/>
      <c r="D39" s="246"/>
      <c r="E39" s="246"/>
    </row>
    <row r="40" spans="1:5" hidden="1" x14ac:dyDescent="0.25">
      <c r="A40" s="235"/>
      <c r="B40" s="19" t="s">
        <v>15</v>
      </c>
      <c r="C40" s="9">
        <f>SUM(C41:C44)</f>
        <v>0</v>
      </c>
      <c r="D40" s="9">
        <f>SUM(D41:D44)</f>
        <v>0</v>
      </c>
      <c r="E40" s="11" t="e">
        <f>D40*100/C40</f>
        <v>#DIV/0!</v>
      </c>
    </row>
    <row r="41" spans="1:5" hidden="1" x14ac:dyDescent="0.25">
      <c r="A41" s="235"/>
      <c r="B41" s="20" t="s">
        <v>9</v>
      </c>
      <c r="C41" s="11">
        <v>0</v>
      </c>
      <c r="D41" s="11">
        <v>0</v>
      </c>
      <c r="E41" s="11" t="e">
        <f>D41*100/C41</f>
        <v>#DIV/0!</v>
      </c>
    </row>
    <row r="42" spans="1:5" hidden="1" x14ac:dyDescent="0.25">
      <c r="A42" s="235"/>
      <c r="B42" s="21" t="s">
        <v>10</v>
      </c>
      <c r="C42" s="11">
        <v>0</v>
      </c>
      <c r="D42" s="11">
        <v>0</v>
      </c>
      <c r="E42" s="11" t="e">
        <f>D42*100/C42</f>
        <v>#DIV/0!</v>
      </c>
    </row>
    <row r="43" spans="1:5" hidden="1" x14ac:dyDescent="0.25">
      <c r="A43" s="235"/>
      <c r="B43" s="20" t="s">
        <v>11</v>
      </c>
      <c r="C43" s="11">
        <v>0</v>
      </c>
      <c r="D43" s="11">
        <v>0</v>
      </c>
      <c r="E43" s="11" t="e">
        <f>D43*100/C43</f>
        <v>#DIV/0!</v>
      </c>
    </row>
    <row r="44" spans="1:5" hidden="1" x14ac:dyDescent="0.25">
      <c r="A44" s="235"/>
      <c r="B44" s="21" t="s">
        <v>13</v>
      </c>
      <c r="C44" s="11">
        <v>0</v>
      </c>
      <c r="D44" s="11">
        <v>0</v>
      </c>
      <c r="E44" s="11" t="e">
        <f>D44*100/C44</f>
        <v>#DIV/0!</v>
      </c>
    </row>
    <row r="45" spans="1:5" x14ac:dyDescent="0.25">
      <c r="A45" s="245"/>
      <c r="B45" s="246" t="s">
        <v>16</v>
      </c>
      <c r="C45" s="246"/>
      <c r="D45" s="246"/>
      <c r="E45" s="246"/>
    </row>
    <row r="46" spans="1:5" x14ac:dyDescent="0.25">
      <c r="A46" s="245"/>
      <c r="B46" s="19" t="s">
        <v>17</v>
      </c>
      <c r="C46" s="9">
        <f>SUM(C47:C50)</f>
        <v>29606</v>
      </c>
      <c r="D46" s="9">
        <f>SUM(D47:D50)</f>
        <v>29540.600000000002</v>
      </c>
      <c r="E46" s="9">
        <f>D46*100/C46</f>
        <v>99.779098831317981</v>
      </c>
    </row>
    <row r="47" spans="1:5" hidden="1" x14ac:dyDescent="0.25">
      <c r="A47" s="245"/>
      <c r="B47" s="20" t="s">
        <v>9</v>
      </c>
      <c r="C47" s="11">
        <f t="shared" ref="C47:D50" si="7">C52+C57</f>
        <v>0</v>
      </c>
      <c r="D47" s="11">
        <f t="shared" si="7"/>
        <v>0</v>
      </c>
      <c r="E47" s="11" t="e">
        <f t="shared" ref="E47:E55" si="8">D47*100/C47</f>
        <v>#DIV/0!</v>
      </c>
    </row>
    <row r="48" spans="1:5" hidden="1" x14ac:dyDescent="0.25">
      <c r="A48" s="245"/>
      <c r="B48" s="21" t="s">
        <v>10</v>
      </c>
      <c r="C48" s="11">
        <f t="shared" si="7"/>
        <v>0</v>
      </c>
      <c r="D48" s="11">
        <f t="shared" si="7"/>
        <v>0</v>
      </c>
      <c r="E48" s="11" t="e">
        <f t="shared" si="8"/>
        <v>#DIV/0!</v>
      </c>
    </row>
    <row r="49" spans="1:5" x14ac:dyDescent="0.25">
      <c r="A49" s="245"/>
      <c r="B49" s="20" t="s">
        <v>11</v>
      </c>
      <c r="C49" s="11">
        <f t="shared" si="7"/>
        <v>29606</v>
      </c>
      <c r="D49" s="11">
        <f t="shared" si="7"/>
        <v>29540.600000000002</v>
      </c>
      <c r="E49" s="11">
        <f t="shared" si="8"/>
        <v>99.779098831317981</v>
      </c>
    </row>
    <row r="50" spans="1:5" hidden="1" x14ac:dyDescent="0.25">
      <c r="A50" s="245"/>
      <c r="B50" s="12" t="s">
        <v>13</v>
      </c>
      <c r="C50" s="11">
        <f t="shared" si="7"/>
        <v>0</v>
      </c>
      <c r="D50" s="11">
        <f t="shared" si="7"/>
        <v>0</v>
      </c>
      <c r="E50" s="11" t="e">
        <f t="shared" si="8"/>
        <v>#DIV/0!</v>
      </c>
    </row>
    <row r="51" spans="1:5" ht="63.75" customHeight="1" x14ac:dyDescent="0.25">
      <c r="A51" s="235" t="s">
        <v>23</v>
      </c>
      <c r="B51" s="22" t="s">
        <v>441</v>
      </c>
      <c r="C51" s="9">
        <f>SUM(C52:C55)</f>
        <v>29556</v>
      </c>
      <c r="D51" s="9">
        <f>SUM(D52:D55)</f>
        <v>29490.7</v>
      </c>
      <c r="E51" s="9">
        <f t="shared" si="8"/>
        <v>99.779063472729732</v>
      </c>
    </row>
    <row r="52" spans="1:5" hidden="1" x14ac:dyDescent="0.25">
      <c r="A52" s="235"/>
      <c r="B52" s="10" t="s">
        <v>9</v>
      </c>
      <c r="C52" s="11">
        <v>0</v>
      </c>
      <c r="D52" s="11">
        <v>0</v>
      </c>
      <c r="E52" s="11" t="e">
        <f t="shared" si="8"/>
        <v>#DIV/0!</v>
      </c>
    </row>
    <row r="53" spans="1:5" hidden="1" x14ac:dyDescent="0.25">
      <c r="A53" s="235"/>
      <c r="B53" s="12" t="s">
        <v>10</v>
      </c>
      <c r="C53" s="11">
        <v>0</v>
      </c>
      <c r="D53" s="11">
        <v>0</v>
      </c>
      <c r="E53" s="11" t="e">
        <f t="shared" si="8"/>
        <v>#DIV/0!</v>
      </c>
    </row>
    <row r="54" spans="1:5" x14ac:dyDescent="0.25">
      <c r="A54" s="235"/>
      <c r="B54" s="12" t="s">
        <v>11</v>
      </c>
      <c r="C54" s="11">
        <v>29556</v>
      </c>
      <c r="D54" s="11">
        <v>29490.7</v>
      </c>
      <c r="E54" s="11">
        <f t="shared" si="8"/>
        <v>99.779063472729732</v>
      </c>
    </row>
    <row r="55" spans="1:5" hidden="1" x14ac:dyDescent="0.25">
      <c r="A55" s="235"/>
      <c r="B55" s="12" t="s">
        <v>13</v>
      </c>
      <c r="C55" s="11">
        <v>0</v>
      </c>
      <c r="D55" s="11">
        <v>0</v>
      </c>
      <c r="E55" s="11" t="e">
        <f t="shared" si="8"/>
        <v>#DIV/0!</v>
      </c>
    </row>
    <row r="56" spans="1:5" ht="63" customHeight="1" x14ac:dyDescent="0.25">
      <c r="A56" s="235" t="s">
        <v>24</v>
      </c>
      <c r="B56" s="22" t="s">
        <v>502</v>
      </c>
      <c r="C56" s="9">
        <f>SUM(C57:C60)</f>
        <v>50</v>
      </c>
      <c r="D56" s="9">
        <f>SUM(D57:D60)</f>
        <v>49.9</v>
      </c>
      <c r="E56" s="9">
        <f>D56*100/C56</f>
        <v>99.8</v>
      </c>
    </row>
    <row r="57" spans="1:5" hidden="1" x14ac:dyDescent="0.25">
      <c r="A57" s="235"/>
      <c r="B57" s="10" t="s">
        <v>9</v>
      </c>
      <c r="C57" s="11">
        <v>0</v>
      </c>
      <c r="D57" s="11">
        <v>0</v>
      </c>
      <c r="E57" s="11"/>
    </row>
    <row r="58" spans="1:5" hidden="1" x14ac:dyDescent="0.25">
      <c r="A58" s="235"/>
      <c r="B58" s="12" t="s">
        <v>10</v>
      </c>
      <c r="C58" s="11">
        <v>0</v>
      </c>
      <c r="D58" s="11">
        <v>0</v>
      </c>
      <c r="E58" s="11"/>
    </row>
    <row r="59" spans="1:5" x14ac:dyDescent="0.25">
      <c r="A59" s="235"/>
      <c r="B59" s="12" t="s">
        <v>11</v>
      </c>
      <c r="C59" s="11">
        <v>50</v>
      </c>
      <c r="D59" s="11">
        <v>49.9</v>
      </c>
      <c r="E59" s="11">
        <f>D59*100/C59</f>
        <v>99.8</v>
      </c>
    </row>
    <row r="60" spans="1:5" hidden="1" x14ac:dyDescent="0.25">
      <c r="A60" s="235"/>
      <c r="B60" s="12" t="s">
        <v>13</v>
      </c>
      <c r="C60" s="11">
        <v>0</v>
      </c>
      <c r="D60" s="11">
        <v>0</v>
      </c>
      <c r="E60" s="11"/>
    </row>
    <row r="61" spans="1:5" ht="30.75" customHeight="1" x14ac:dyDescent="0.25">
      <c r="A61" s="168" t="s">
        <v>25</v>
      </c>
      <c r="B61" s="238" t="s">
        <v>767</v>
      </c>
      <c r="C61" s="239"/>
      <c r="D61" s="239"/>
      <c r="E61" s="240"/>
    </row>
    <row r="62" spans="1:5" x14ac:dyDescent="0.25">
      <c r="A62" s="241"/>
      <c r="B62" s="8" t="s">
        <v>22</v>
      </c>
      <c r="C62" s="9">
        <f>SUM(C63:C66)</f>
        <v>39034.199999999997</v>
      </c>
      <c r="D62" s="9">
        <f>SUM(D63:D66)</f>
        <v>39034.199999999997</v>
      </c>
      <c r="E62" s="9">
        <f>D62*100/C62</f>
        <v>100</v>
      </c>
    </row>
    <row r="63" spans="1:5" hidden="1" x14ac:dyDescent="0.25">
      <c r="A63" s="241"/>
      <c r="B63" s="10" t="s">
        <v>9</v>
      </c>
      <c r="C63" s="11">
        <f t="shared" ref="C63:D66" si="9">C69+C75</f>
        <v>0</v>
      </c>
      <c r="D63" s="11">
        <f t="shared" si="9"/>
        <v>0</v>
      </c>
      <c r="E63" s="23" t="s">
        <v>20</v>
      </c>
    </row>
    <row r="64" spans="1:5" x14ac:dyDescent="0.25">
      <c r="A64" s="241"/>
      <c r="B64" s="12" t="s">
        <v>10</v>
      </c>
      <c r="C64" s="11">
        <f t="shared" si="9"/>
        <v>3539.2</v>
      </c>
      <c r="D64" s="11">
        <f t="shared" si="9"/>
        <v>3539.2</v>
      </c>
      <c r="E64" s="11">
        <f>D64*100/C64</f>
        <v>100</v>
      </c>
    </row>
    <row r="65" spans="1:5" x14ac:dyDescent="0.25">
      <c r="A65" s="241"/>
      <c r="B65" s="10" t="s">
        <v>11</v>
      </c>
      <c r="C65" s="11">
        <f t="shared" si="9"/>
        <v>15108.2</v>
      </c>
      <c r="D65" s="11">
        <f t="shared" si="9"/>
        <v>15108.2</v>
      </c>
      <c r="E65" s="11">
        <f>D65*100/C65</f>
        <v>100</v>
      </c>
    </row>
    <row r="66" spans="1:5" x14ac:dyDescent="0.25">
      <c r="A66" s="241"/>
      <c r="B66" s="12" t="s">
        <v>13</v>
      </c>
      <c r="C66" s="11">
        <f t="shared" si="9"/>
        <v>20386.8</v>
      </c>
      <c r="D66" s="11">
        <f t="shared" si="9"/>
        <v>20386.8</v>
      </c>
      <c r="E66" s="11">
        <f>D66*100/C66</f>
        <v>100</v>
      </c>
    </row>
    <row r="67" spans="1:5" ht="15" hidden="1" x14ac:dyDescent="0.25">
      <c r="A67" s="235"/>
      <c r="B67" s="236" t="s">
        <v>14</v>
      </c>
      <c r="C67" s="236"/>
      <c r="D67" s="236"/>
      <c r="E67" s="236"/>
    </row>
    <row r="68" spans="1:5" ht="15" hidden="1" x14ac:dyDescent="0.25">
      <c r="A68" s="235"/>
      <c r="B68" s="8" t="s">
        <v>15</v>
      </c>
      <c r="C68" s="9">
        <f>SUM(C69:C72)</f>
        <v>0</v>
      </c>
      <c r="D68" s="9">
        <f>SUM(D69:D72)</f>
        <v>0</v>
      </c>
      <c r="E68" s="11" t="e">
        <f>D68*100/C68</f>
        <v>#DIV/0!</v>
      </c>
    </row>
    <row r="69" spans="1:5" ht="15" hidden="1" x14ac:dyDescent="0.25">
      <c r="A69" s="235"/>
      <c r="B69" s="10" t="s">
        <v>9</v>
      </c>
      <c r="C69" s="11">
        <v>0</v>
      </c>
      <c r="D69" s="11">
        <v>0</v>
      </c>
      <c r="E69" s="11" t="e">
        <f>D69*100/C69</f>
        <v>#DIV/0!</v>
      </c>
    </row>
    <row r="70" spans="1:5" ht="15" hidden="1" x14ac:dyDescent="0.25">
      <c r="A70" s="235"/>
      <c r="B70" s="12" t="s">
        <v>10</v>
      </c>
      <c r="C70" s="11">
        <v>0</v>
      </c>
      <c r="D70" s="11">
        <v>0</v>
      </c>
      <c r="E70" s="11" t="e">
        <f>D70*100/C70</f>
        <v>#DIV/0!</v>
      </c>
    </row>
    <row r="71" spans="1:5" ht="15" hidden="1" x14ac:dyDescent="0.25">
      <c r="A71" s="235"/>
      <c r="B71" s="10" t="s">
        <v>11</v>
      </c>
      <c r="C71" s="11">
        <v>0</v>
      </c>
      <c r="D71" s="11">
        <v>0</v>
      </c>
      <c r="E71" s="11" t="e">
        <f>D71*100/C71</f>
        <v>#DIV/0!</v>
      </c>
    </row>
    <row r="72" spans="1:5" ht="15" hidden="1" x14ac:dyDescent="0.25">
      <c r="A72" s="235"/>
      <c r="B72" s="12" t="s">
        <v>13</v>
      </c>
      <c r="C72" s="11">
        <v>0</v>
      </c>
      <c r="D72" s="11">
        <v>0</v>
      </c>
      <c r="E72" s="11" t="e">
        <f>D72*100/C72</f>
        <v>#DIV/0!</v>
      </c>
    </row>
    <row r="73" spans="1:5" x14ac:dyDescent="0.25">
      <c r="A73" s="245"/>
      <c r="B73" s="236" t="s">
        <v>16</v>
      </c>
      <c r="C73" s="236"/>
      <c r="D73" s="236"/>
      <c r="E73" s="236"/>
    </row>
    <row r="74" spans="1:5" x14ac:dyDescent="0.25">
      <c r="A74" s="245"/>
      <c r="B74" s="8" t="s">
        <v>17</v>
      </c>
      <c r="C74" s="9">
        <f>SUM(C75:C78)</f>
        <v>39034.199999999997</v>
      </c>
      <c r="D74" s="9">
        <f>SUM(D75:D78)</f>
        <v>39034.199999999997</v>
      </c>
      <c r="E74" s="9">
        <f>D74*100/C74</f>
        <v>100</v>
      </c>
    </row>
    <row r="75" spans="1:5" hidden="1" x14ac:dyDescent="0.25">
      <c r="A75" s="245"/>
      <c r="B75" s="10" t="s">
        <v>9</v>
      </c>
      <c r="C75" s="157">
        <f t="shared" ref="C75:D78" si="10">C80+C85+C90</f>
        <v>0</v>
      </c>
      <c r="D75" s="157">
        <f t="shared" si="10"/>
        <v>0</v>
      </c>
      <c r="E75" s="23" t="s">
        <v>20</v>
      </c>
    </row>
    <row r="76" spans="1:5" x14ac:dyDescent="0.25">
      <c r="A76" s="245"/>
      <c r="B76" s="12" t="s">
        <v>10</v>
      </c>
      <c r="C76" s="157">
        <f t="shared" si="10"/>
        <v>3539.2</v>
      </c>
      <c r="D76" s="157">
        <f t="shared" si="10"/>
        <v>3539.2</v>
      </c>
      <c r="E76" s="11">
        <f t="shared" ref="E76:E84" si="11">D76*100/C76</f>
        <v>100</v>
      </c>
    </row>
    <row r="77" spans="1:5" x14ac:dyDescent="0.25">
      <c r="A77" s="245"/>
      <c r="B77" s="10" t="s">
        <v>11</v>
      </c>
      <c r="C77" s="157">
        <f t="shared" si="10"/>
        <v>15108.2</v>
      </c>
      <c r="D77" s="157">
        <f t="shared" si="10"/>
        <v>15108.2</v>
      </c>
      <c r="E77" s="11">
        <f t="shared" si="11"/>
        <v>100</v>
      </c>
    </row>
    <row r="78" spans="1:5" x14ac:dyDescent="0.25">
      <c r="A78" s="245"/>
      <c r="B78" s="12" t="s">
        <v>13</v>
      </c>
      <c r="C78" s="157">
        <f t="shared" si="10"/>
        <v>20386.8</v>
      </c>
      <c r="D78" s="157">
        <f t="shared" si="10"/>
        <v>20386.8</v>
      </c>
      <c r="E78" s="11">
        <f t="shared" si="11"/>
        <v>100</v>
      </c>
    </row>
    <row r="79" spans="1:5" ht="48.75" customHeight="1" x14ac:dyDescent="0.25">
      <c r="A79" s="235" t="s">
        <v>23</v>
      </c>
      <c r="B79" s="22" t="s">
        <v>473</v>
      </c>
      <c r="C79" s="9">
        <f>SUM(C80:C83)</f>
        <v>30210.399999999998</v>
      </c>
      <c r="D79" s="9">
        <f>SUM(D80:D83)</f>
        <v>30210.399999999998</v>
      </c>
      <c r="E79" s="9">
        <f t="shared" si="11"/>
        <v>100.00000000000001</v>
      </c>
    </row>
    <row r="80" spans="1:5" hidden="1" x14ac:dyDescent="0.25">
      <c r="A80" s="235"/>
      <c r="B80" s="10" t="s">
        <v>9</v>
      </c>
      <c r="C80" s="11">
        <v>0</v>
      </c>
      <c r="D80" s="11"/>
      <c r="E80" s="11" t="e">
        <f t="shared" si="11"/>
        <v>#DIV/0!</v>
      </c>
    </row>
    <row r="81" spans="1:5" x14ac:dyDescent="0.25">
      <c r="A81" s="235"/>
      <c r="B81" s="12" t="s">
        <v>10</v>
      </c>
      <c r="C81" s="11">
        <v>3539.2</v>
      </c>
      <c r="D81" s="11">
        <v>3539.2</v>
      </c>
      <c r="E81" s="11">
        <f t="shared" si="11"/>
        <v>100</v>
      </c>
    </row>
    <row r="82" spans="1:5" x14ac:dyDescent="0.25">
      <c r="A82" s="235"/>
      <c r="B82" s="12" t="s">
        <v>11</v>
      </c>
      <c r="C82" s="11">
        <v>8999.6</v>
      </c>
      <c r="D82" s="11">
        <v>8999.6</v>
      </c>
      <c r="E82" s="11">
        <f t="shared" si="11"/>
        <v>100</v>
      </c>
    </row>
    <row r="83" spans="1:5" x14ac:dyDescent="0.25">
      <c r="A83" s="235"/>
      <c r="B83" s="12" t="s">
        <v>13</v>
      </c>
      <c r="C83" s="11">
        <v>17671.599999999999</v>
      </c>
      <c r="D83" s="11">
        <v>17671.599999999999</v>
      </c>
      <c r="E83" s="11">
        <f t="shared" si="11"/>
        <v>100</v>
      </c>
    </row>
    <row r="84" spans="1:5" ht="62.25" customHeight="1" x14ac:dyDescent="0.25">
      <c r="A84" s="247" t="s">
        <v>24</v>
      </c>
      <c r="B84" s="8" t="s">
        <v>501</v>
      </c>
      <c r="C84" s="9">
        <f>SUM(C85:C88)</f>
        <v>5203.8</v>
      </c>
      <c r="D84" s="9">
        <f>SUM(D85:D88)</f>
        <v>5203.8</v>
      </c>
      <c r="E84" s="9">
        <f t="shared" si="11"/>
        <v>100</v>
      </c>
    </row>
    <row r="85" spans="1:5" hidden="1" x14ac:dyDescent="0.25">
      <c r="A85" s="248"/>
      <c r="B85" s="10" t="s">
        <v>9</v>
      </c>
      <c r="C85" s="11">
        <v>0</v>
      </c>
      <c r="D85" s="11">
        <v>0</v>
      </c>
      <c r="E85" s="11" t="e">
        <f>D85*100/C85</f>
        <v>#DIV/0!</v>
      </c>
    </row>
    <row r="86" spans="1:5" hidden="1" x14ac:dyDescent="0.25">
      <c r="A86" s="248"/>
      <c r="B86" s="12" t="s">
        <v>10</v>
      </c>
      <c r="C86" s="11">
        <v>0</v>
      </c>
      <c r="D86" s="11">
        <v>0</v>
      </c>
      <c r="E86" s="11" t="e">
        <f>D86*100/C86</f>
        <v>#DIV/0!</v>
      </c>
    </row>
    <row r="87" spans="1:5" x14ac:dyDescent="0.25">
      <c r="A87" s="248"/>
      <c r="B87" s="12" t="s">
        <v>11</v>
      </c>
      <c r="C87" s="11">
        <v>5203.8</v>
      </c>
      <c r="D87" s="11">
        <v>5203.8</v>
      </c>
      <c r="E87" s="11">
        <f>D87*100/C87</f>
        <v>100</v>
      </c>
    </row>
    <row r="88" spans="1:5" hidden="1" x14ac:dyDescent="0.25">
      <c r="A88" s="249"/>
      <c r="B88" s="12" t="s">
        <v>13</v>
      </c>
      <c r="C88" s="11">
        <v>0</v>
      </c>
      <c r="D88" s="11">
        <v>0</v>
      </c>
      <c r="E88" s="11"/>
    </row>
    <row r="89" spans="1:5" ht="49.5" customHeight="1" x14ac:dyDescent="0.25">
      <c r="A89" s="235" t="s">
        <v>4</v>
      </c>
      <c r="B89" s="22" t="s">
        <v>442</v>
      </c>
      <c r="C89" s="9">
        <f>SUM(C90:C93)</f>
        <v>3620</v>
      </c>
      <c r="D89" s="9">
        <f>SUM(D90:D93)</f>
        <v>3620</v>
      </c>
      <c r="E89" s="9">
        <f>D89*100/C89</f>
        <v>100</v>
      </c>
    </row>
    <row r="90" spans="1:5" hidden="1" x14ac:dyDescent="0.25">
      <c r="A90" s="235"/>
      <c r="B90" s="10" t="s">
        <v>9</v>
      </c>
      <c r="C90" s="11">
        <v>0</v>
      </c>
      <c r="D90" s="11">
        <v>0</v>
      </c>
      <c r="E90" s="11"/>
    </row>
    <row r="91" spans="1:5" hidden="1" x14ac:dyDescent="0.25">
      <c r="A91" s="235"/>
      <c r="B91" s="12" t="s">
        <v>10</v>
      </c>
      <c r="C91" s="11">
        <v>0</v>
      </c>
      <c r="D91" s="11">
        <v>0</v>
      </c>
      <c r="E91" s="11"/>
    </row>
    <row r="92" spans="1:5" x14ac:dyDescent="0.25">
      <c r="A92" s="235"/>
      <c r="B92" s="12" t="s">
        <v>11</v>
      </c>
      <c r="C92" s="11">
        <v>904.8</v>
      </c>
      <c r="D92" s="11">
        <v>904.8</v>
      </c>
      <c r="E92" s="11">
        <f>D92*100/C92</f>
        <v>100</v>
      </c>
    </row>
    <row r="93" spans="1:5" x14ac:dyDescent="0.25">
      <c r="A93" s="235"/>
      <c r="B93" s="12" t="s">
        <v>13</v>
      </c>
      <c r="C93" s="11">
        <v>2715.2</v>
      </c>
      <c r="D93" s="11">
        <v>2715.2</v>
      </c>
      <c r="E93" s="11">
        <f>D93*100/C93</f>
        <v>100</v>
      </c>
    </row>
    <row r="94" spans="1:5" ht="48" customHeight="1" x14ac:dyDescent="0.25">
      <c r="A94" s="168" t="s">
        <v>26</v>
      </c>
      <c r="B94" s="238" t="s">
        <v>768</v>
      </c>
      <c r="C94" s="239"/>
      <c r="D94" s="239"/>
      <c r="E94" s="240"/>
    </row>
    <row r="95" spans="1:5" x14ac:dyDescent="0.25">
      <c r="A95" s="241"/>
      <c r="B95" s="8" t="s">
        <v>22</v>
      </c>
      <c r="C95" s="9">
        <f>SUM(C96:C99)</f>
        <v>293632.40000000002</v>
      </c>
      <c r="D95" s="9">
        <f>SUM(D96:D99)</f>
        <v>290335.8</v>
      </c>
      <c r="E95" s="9">
        <f>D95*100/C95</f>
        <v>98.87730373078719</v>
      </c>
    </row>
    <row r="96" spans="1:5" hidden="1" x14ac:dyDescent="0.25">
      <c r="A96" s="241"/>
      <c r="B96" s="10" t="s">
        <v>9</v>
      </c>
      <c r="C96" s="11">
        <f t="shared" ref="C96:D99" si="12">C102+C108</f>
        <v>0</v>
      </c>
      <c r="D96" s="11">
        <f t="shared" si="12"/>
        <v>0</v>
      </c>
      <c r="E96" s="11" t="e">
        <f>D96*100/C96</f>
        <v>#DIV/0!</v>
      </c>
    </row>
    <row r="97" spans="1:5" x14ac:dyDescent="0.25">
      <c r="A97" s="241"/>
      <c r="B97" s="12" t="s">
        <v>10</v>
      </c>
      <c r="C97" s="11">
        <f t="shared" si="12"/>
        <v>2769</v>
      </c>
      <c r="D97" s="11">
        <f t="shared" si="12"/>
        <v>2769</v>
      </c>
      <c r="E97" s="11">
        <f>D97*100/C97</f>
        <v>100</v>
      </c>
    </row>
    <row r="98" spans="1:5" x14ac:dyDescent="0.25">
      <c r="A98" s="241"/>
      <c r="B98" s="10" t="s">
        <v>11</v>
      </c>
      <c r="C98" s="11">
        <f t="shared" si="12"/>
        <v>290863.40000000002</v>
      </c>
      <c r="D98" s="11">
        <f t="shared" si="12"/>
        <v>287566.8</v>
      </c>
      <c r="E98" s="11">
        <f>D98*100/C98</f>
        <v>98.866615737834309</v>
      </c>
    </row>
    <row r="99" spans="1:5" hidden="1" x14ac:dyDescent="0.25">
      <c r="A99" s="241"/>
      <c r="B99" s="12" t="s">
        <v>13</v>
      </c>
      <c r="C99" s="157">
        <f t="shared" si="12"/>
        <v>0</v>
      </c>
      <c r="D99" s="157">
        <f t="shared" si="12"/>
        <v>0</v>
      </c>
      <c r="E99" s="11" t="e">
        <f>D99*100/C99</f>
        <v>#DIV/0!</v>
      </c>
    </row>
    <row r="100" spans="1:5" ht="15" hidden="1" x14ac:dyDescent="0.25">
      <c r="A100" s="235"/>
      <c r="B100" s="236" t="s">
        <v>14</v>
      </c>
      <c r="C100" s="236"/>
      <c r="D100" s="236"/>
      <c r="E100" s="236"/>
    </row>
    <row r="101" spans="1:5" ht="15" hidden="1" x14ac:dyDescent="0.25">
      <c r="A101" s="235"/>
      <c r="B101" s="8" t="s">
        <v>15</v>
      </c>
      <c r="C101" s="9">
        <f>SUM(C102:C105)</f>
        <v>0</v>
      </c>
      <c r="D101" s="9">
        <f>SUM(D102:D105)</f>
        <v>0</v>
      </c>
      <c r="E101" s="11" t="e">
        <f>D101*100/C101</f>
        <v>#DIV/0!</v>
      </c>
    </row>
    <row r="102" spans="1:5" ht="15" hidden="1" x14ac:dyDescent="0.25">
      <c r="A102" s="235"/>
      <c r="B102" s="10" t="s">
        <v>9</v>
      </c>
      <c r="C102" s="11">
        <v>0</v>
      </c>
      <c r="D102" s="11">
        <v>0</v>
      </c>
      <c r="E102" s="11" t="e">
        <f>D102*100/C102</f>
        <v>#DIV/0!</v>
      </c>
    </row>
    <row r="103" spans="1:5" ht="15" hidden="1" x14ac:dyDescent="0.25">
      <c r="A103" s="235"/>
      <c r="B103" s="12" t="s">
        <v>10</v>
      </c>
      <c r="C103" s="11">
        <v>0</v>
      </c>
      <c r="D103" s="11">
        <v>0</v>
      </c>
      <c r="E103" s="11" t="e">
        <f>D103*100/C103</f>
        <v>#DIV/0!</v>
      </c>
    </row>
    <row r="104" spans="1:5" ht="15" hidden="1" x14ac:dyDescent="0.25">
      <c r="A104" s="235"/>
      <c r="B104" s="10" t="s">
        <v>11</v>
      </c>
      <c r="C104" s="11">
        <v>0</v>
      </c>
      <c r="D104" s="11">
        <v>0</v>
      </c>
      <c r="E104" s="11" t="e">
        <f>D104*100/C104</f>
        <v>#DIV/0!</v>
      </c>
    </row>
    <row r="105" spans="1:5" ht="15" hidden="1" x14ac:dyDescent="0.25">
      <c r="A105" s="235"/>
      <c r="B105" s="12" t="s">
        <v>13</v>
      </c>
      <c r="C105" s="11">
        <v>0</v>
      </c>
      <c r="D105" s="11">
        <v>0</v>
      </c>
      <c r="E105" s="11" t="e">
        <f>D105*100/C105</f>
        <v>#DIV/0!</v>
      </c>
    </row>
    <row r="106" spans="1:5" x14ac:dyDescent="0.25">
      <c r="A106" s="247"/>
      <c r="B106" s="236" t="s">
        <v>16</v>
      </c>
      <c r="C106" s="236"/>
      <c r="D106" s="236"/>
      <c r="E106" s="236"/>
    </row>
    <row r="107" spans="1:5" x14ac:dyDescent="0.25">
      <c r="A107" s="248"/>
      <c r="B107" s="8" t="s">
        <v>17</v>
      </c>
      <c r="C107" s="158">
        <f>SUM(C108:C111)</f>
        <v>293632.40000000002</v>
      </c>
      <c r="D107" s="158">
        <f>SUM(D108:D111)</f>
        <v>290335.8</v>
      </c>
      <c r="E107" s="9">
        <f t="shared" ref="E107:E112" si="13">D107*100/C107</f>
        <v>98.87730373078719</v>
      </c>
    </row>
    <row r="108" spans="1:5" hidden="1" x14ac:dyDescent="0.25">
      <c r="A108" s="248"/>
      <c r="B108" s="10" t="s">
        <v>9</v>
      </c>
      <c r="C108" s="157">
        <f>C113+C118+C123+C128+C143</f>
        <v>0</v>
      </c>
      <c r="D108" s="157">
        <f>D113+D118+D123+D128+D143+D133+D138</f>
        <v>0</v>
      </c>
      <c r="E108" s="11" t="e">
        <f t="shared" si="13"/>
        <v>#DIV/0!</v>
      </c>
    </row>
    <row r="109" spans="1:5" x14ac:dyDescent="0.25">
      <c r="A109" s="248"/>
      <c r="B109" s="12" t="s">
        <v>10</v>
      </c>
      <c r="C109" s="157">
        <f>C114+C119+C124+C129+C144</f>
        <v>2769</v>
      </c>
      <c r="D109" s="157">
        <f>D114+D119+D124+D129+D144+D134+D139</f>
        <v>2769</v>
      </c>
      <c r="E109" s="11">
        <f t="shared" si="13"/>
        <v>100</v>
      </c>
    </row>
    <row r="110" spans="1:5" x14ac:dyDescent="0.25">
      <c r="A110" s="249"/>
      <c r="B110" s="10" t="s">
        <v>11</v>
      </c>
      <c r="C110" s="157">
        <f>C115+C120+C125+C130+C145+C135+C140</f>
        <v>290863.40000000002</v>
      </c>
      <c r="D110" s="157">
        <f>D115+D120+D125+D130+D145+D135+D140</f>
        <v>287566.8</v>
      </c>
      <c r="E110" s="11">
        <f t="shared" si="13"/>
        <v>98.866615737834309</v>
      </c>
    </row>
    <row r="111" spans="1:5" hidden="1" x14ac:dyDescent="0.25">
      <c r="A111" s="164"/>
      <c r="B111" s="12" t="s">
        <v>13</v>
      </c>
      <c r="C111" s="157">
        <f>C116+C121+C126+C131+C146</f>
        <v>0</v>
      </c>
      <c r="D111" s="157">
        <f>D116+D121+D126+D131+D146+D136+D141</f>
        <v>0</v>
      </c>
      <c r="E111" s="11" t="e">
        <f t="shared" si="13"/>
        <v>#DIV/0!</v>
      </c>
    </row>
    <row r="112" spans="1:5" ht="63.75" customHeight="1" x14ac:dyDescent="0.25">
      <c r="A112" s="235" t="s">
        <v>23</v>
      </c>
      <c r="B112" s="22" t="s">
        <v>443</v>
      </c>
      <c r="C112" s="9">
        <f>SUM(C113:C116)</f>
        <v>890.9</v>
      </c>
      <c r="D112" s="9">
        <f>SUM(D113:D116)</f>
        <v>890.7</v>
      </c>
      <c r="E112" s="9">
        <f t="shared" si="13"/>
        <v>99.977550791334608</v>
      </c>
    </row>
    <row r="113" spans="1:5" hidden="1" x14ac:dyDescent="0.25">
      <c r="A113" s="235"/>
      <c r="B113" s="10" t="s">
        <v>9</v>
      </c>
      <c r="C113" s="11">
        <v>0</v>
      </c>
      <c r="D113" s="11">
        <v>0</v>
      </c>
      <c r="E113" s="11"/>
    </row>
    <row r="114" spans="1:5" hidden="1" x14ac:dyDescent="0.25">
      <c r="A114" s="235"/>
      <c r="B114" s="12" t="s">
        <v>10</v>
      </c>
      <c r="C114" s="11">
        <v>0</v>
      </c>
      <c r="D114" s="11">
        <v>0</v>
      </c>
      <c r="E114" s="11"/>
    </row>
    <row r="115" spans="1:5" x14ac:dyDescent="0.25">
      <c r="A115" s="235"/>
      <c r="B115" s="12" t="s">
        <v>11</v>
      </c>
      <c r="C115" s="11">
        <v>890.9</v>
      </c>
      <c r="D115" s="11">
        <v>890.7</v>
      </c>
      <c r="E115" s="11">
        <f>D115*100/C115</f>
        <v>99.977550791334608</v>
      </c>
    </row>
    <row r="116" spans="1:5" hidden="1" x14ac:dyDescent="0.25">
      <c r="A116" s="235"/>
      <c r="B116" s="12" t="s">
        <v>13</v>
      </c>
      <c r="C116" s="11">
        <v>0</v>
      </c>
      <c r="D116" s="11">
        <v>0</v>
      </c>
      <c r="E116" s="11"/>
    </row>
    <row r="117" spans="1:5" ht="63.75" customHeight="1" x14ac:dyDescent="0.25">
      <c r="A117" s="235" t="s">
        <v>24</v>
      </c>
      <c r="B117" s="22" t="s">
        <v>444</v>
      </c>
      <c r="C117" s="9">
        <f>SUM(C118:C121)</f>
        <v>80</v>
      </c>
      <c r="D117" s="9">
        <f>SUM(D118:D121)</f>
        <v>79.8</v>
      </c>
      <c r="E117" s="9">
        <f>D117*100/C117</f>
        <v>99.75</v>
      </c>
    </row>
    <row r="118" spans="1:5" hidden="1" x14ac:dyDescent="0.25">
      <c r="A118" s="235"/>
      <c r="B118" s="10" t="s">
        <v>9</v>
      </c>
      <c r="C118" s="11">
        <v>0</v>
      </c>
      <c r="D118" s="11">
        <v>0</v>
      </c>
      <c r="E118" s="11"/>
    </row>
    <row r="119" spans="1:5" hidden="1" x14ac:dyDescent="0.25">
      <c r="A119" s="235"/>
      <c r="B119" s="12" t="s">
        <v>10</v>
      </c>
      <c r="C119" s="11">
        <v>0</v>
      </c>
      <c r="D119" s="11">
        <v>0</v>
      </c>
      <c r="E119" s="11"/>
    </row>
    <row r="120" spans="1:5" x14ac:dyDescent="0.25">
      <c r="A120" s="235"/>
      <c r="B120" s="12" t="s">
        <v>11</v>
      </c>
      <c r="C120" s="11">
        <v>80</v>
      </c>
      <c r="D120" s="11">
        <v>79.8</v>
      </c>
      <c r="E120" s="11">
        <f>D120*100/C120</f>
        <v>99.75</v>
      </c>
    </row>
    <row r="121" spans="1:5" hidden="1" x14ac:dyDescent="0.25">
      <c r="A121" s="235"/>
      <c r="B121" s="12" t="s">
        <v>13</v>
      </c>
      <c r="C121" s="11">
        <v>0</v>
      </c>
      <c r="D121" s="11">
        <v>0</v>
      </c>
      <c r="E121" s="11"/>
    </row>
    <row r="122" spans="1:5" ht="78.75" x14ac:dyDescent="0.25">
      <c r="A122" s="250" t="s">
        <v>4</v>
      </c>
      <c r="B122" s="22" t="s">
        <v>445</v>
      </c>
      <c r="C122" s="9">
        <f>SUM(C124:C126)</f>
        <v>12611.6</v>
      </c>
      <c r="D122" s="9">
        <f>SUM(D124:D126)</f>
        <v>12502.3</v>
      </c>
      <c r="E122" s="9">
        <f>D122*100/C122</f>
        <v>99.133337562244279</v>
      </c>
    </row>
    <row r="123" spans="1:5" hidden="1" x14ac:dyDescent="0.25">
      <c r="A123" s="251"/>
      <c r="B123" s="10" t="s">
        <v>9</v>
      </c>
      <c r="C123" s="11">
        <v>0</v>
      </c>
      <c r="D123" s="11">
        <v>0</v>
      </c>
      <c r="E123" s="11"/>
    </row>
    <row r="124" spans="1:5" x14ac:dyDescent="0.25">
      <c r="A124" s="251"/>
      <c r="B124" s="12" t="s">
        <v>10</v>
      </c>
      <c r="C124" s="11">
        <v>2474.9</v>
      </c>
      <c r="D124" s="11">
        <v>2474.9</v>
      </c>
      <c r="E124" s="11">
        <f>D124*100/C124</f>
        <v>100</v>
      </c>
    </row>
    <row r="125" spans="1:5" x14ac:dyDescent="0.25">
      <c r="A125" s="251"/>
      <c r="B125" s="12" t="s">
        <v>11</v>
      </c>
      <c r="C125" s="11">
        <v>10136.700000000001</v>
      </c>
      <c r="D125" s="11">
        <v>10027.4</v>
      </c>
      <c r="E125" s="11">
        <f>D125*100/C125</f>
        <v>98.921739816705625</v>
      </c>
    </row>
    <row r="126" spans="1:5" hidden="1" x14ac:dyDescent="0.25">
      <c r="A126" s="252"/>
      <c r="B126" s="12" t="s">
        <v>13</v>
      </c>
      <c r="C126" s="11">
        <v>0</v>
      </c>
      <c r="D126" s="11">
        <v>0</v>
      </c>
      <c r="E126" s="11"/>
    </row>
    <row r="127" spans="1:5" ht="33" customHeight="1" x14ac:dyDescent="0.25">
      <c r="A127" s="235" t="s">
        <v>5</v>
      </c>
      <c r="B127" s="22" t="s">
        <v>446</v>
      </c>
      <c r="C127" s="9">
        <f>SUM(C128:C131)</f>
        <v>56620.299999999996</v>
      </c>
      <c r="D127" s="9">
        <f>SUM(D128:D131)</f>
        <v>55833.599999999999</v>
      </c>
      <c r="E127" s="9">
        <f>D127*100/C127</f>
        <v>98.610569000870726</v>
      </c>
    </row>
    <row r="128" spans="1:5" hidden="1" x14ac:dyDescent="0.25">
      <c r="A128" s="235"/>
      <c r="B128" s="10" t="s">
        <v>9</v>
      </c>
      <c r="C128" s="11">
        <v>0</v>
      </c>
      <c r="D128" s="11">
        <v>0</v>
      </c>
      <c r="E128" s="11"/>
    </row>
    <row r="129" spans="1:5" x14ac:dyDescent="0.25">
      <c r="A129" s="235"/>
      <c r="B129" s="10" t="s">
        <v>10</v>
      </c>
      <c r="C129" s="11">
        <v>294.10000000000002</v>
      </c>
      <c r="D129" s="11">
        <v>294.10000000000002</v>
      </c>
      <c r="E129" s="11">
        <f>D129*100/C129</f>
        <v>100</v>
      </c>
    </row>
    <row r="130" spans="1:5" x14ac:dyDescent="0.25">
      <c r="A130" s="235"/>
      <c r="B130" s="10" t="s">
        <v>11</v>
      </c>
      <c r="C130" s="11">
        <v>56326.2</v>
      </c>
      <c r="D130" s="11">
        <v>55539.5</v>
      </c>
      <c r="E130" s="11">
        <f>D130*100/C130</f>
        <v>98.603314265830122</v>
      </c>
    </row>
    <row r="131" spans="1:5" hidden="1" x14ac:dyDescent="0.25">
      <c r="A131" s="235"/>
      <c r="B131" s="10" t="s">
        <v>13</v>
      </c>
      <c r="C131" s="11">
        <v>0</v>
      </c>
      <c r="D131" s="11">
        <v>0</v>
      </c>
      <c r="E131" s="11"/>
    </row>
    <row r="132" spans="1:5" ht="60.75" customHeight="1" x14ac:dyDescent="0.25">
      <c r="A132" s="235" t="s">
        <v>6</v>
      </c>
      <c r="B132" s="22" t="s">
        <v>447</v>
      </c>
      <c r="C132" s="9">
        <f>SUM(C133:C136)</f>
        <v>700</v>
      </c>
      <c r="D132" s="9">
        <f>SUM(D133:D136)</f>
        <v>661</v>
      </c>
      <c r="E132" s="9">
        <f>D132*100/C132</f>
        <v>94.428571428571431</v>
      </c>
    </row>
    <row r="133" spans="1:5" hidden="1" x14ac:dyDescent="0.25">
      <c r="A133" s="235"/>
      <c r="B133" s="10" t="s">
        <v>9</v>
      </c>
      <c r="C133" s="11"/>
      <c r="D133" s="11"/>
      <c r="E133" s="11"/>
    </row>
    <row r="134" spans="1:5" hidden="1" x14ac:dyDescent="0.25">
      <c r="A134" s="235"/>
      <c r="B134" s="12" t="s">
        <v>10</v>
      </c>
      <c r="C134" s="11"/>
      <c r="D134" s="11"/>
      <c r="E134" s="11"/>
    </row>
    <row r="135" spans="1:5" x14ac:dyDescent="0.25">
      <c r="A135" s="235"/>
      <c r="B135" s="12" t="s">
        <v>11</v>
      </c>
      <c r="C135" s="11">
        <v>700</v>
      </c>
      <c r="D135" s="11">
        <v>661</v>
      </c>
      <c r="E135" s="11">
        <f>D135*100/C135</f>
        <v>94.428571428571431</v>
      </c>
    </row>
    <row r="136" spans="1:5" hidden="1" x14ac:dyDescent="0.25">
      <c r="A136" s="235"/>
      <c r="B136" s="12" t="s">
        <v>13</v>
      </c>
      <c r="C136" s="11"/>
      <c r="D136" s="11"/>
      <c r="E136" s="11"/>
    </row>
    <row r="137" spans="1:5" ht="79.5" customHeight="1" x14ac:dyDescent="0.25">
      <c r="A137" s="254" t="s">
        <v>27</v>
      </c>
      <c r="B137" s="24" t="s">
        <v>448</v>
      </c>
      <c r="C137" s="9">
        <f>SUM(C138:C141)</f>
        <v>550</v>
      </c>
      <c r="D137" s="25">
        <f>SUM(D138:D141)</f>
        <v>549.79999999999995</v>
      </c>
      <c r="E137" s="25">
        <f>D137*100/C137</f>
        <v>99.963636363636354</v>
      </c>
    </row>
    <row r="138" spans="1:5" hidden="1" x14ac:dyDescent="0.25">
      <c r="A138" s="254"/>
      <c r="B138" s="26" t="s">
        <v>9</v>
      </c>
      <c r="C138" s="11"/>
      <c r="D138" s="27"/>
      <c r="E138" s="27"/>
    </row>
    <row r="139" spans="1:5" hidden="1" x14ac:dyDescent="0.25">
      <c r="A139" s="254"/>
      <c r="B139" s="28" t="s">
        <v>10</v>
      </c>
      <c r="C139" s="11"/>
      <c r="D139" s="27"/>
      <c r="E139" s="27"/>
    </row>
    <row r="140" spans="1:5" x14ac:dyDescent="0.25">
      <c r="A140" s="254"/>
      <c r="B140" s="28" t="s">
        <v>11</v>
      </c>
      <c r="C140" s="11">
        <v>550</v>
      </c>
      <c r="D140" s="27">
        <v>549.79999999999995</v>
      </c>
      <c r="E140" s="27">
        <f>D140*100/C140</f>
        <v>99.963636363636354</v>
      </c>
    </row>
    <row r="141" spans="1:5" hidden="1" x14ac:dyDescent="0.25">
      <c r="A141" s="254"/>
      <c r="B141" s="28" t="s">
        <v>13</v>
      </c>
      <c r="C141" s="11"/>
      <c r="D141" s="27"/>
      <c r="E141" s="27"/>
    </row>
    <row r="142" spans="1:5" x14ac:dyDescent="0.25">
      <c r="A142" s="255" t="s">
        <v>28</v>
      </c>
      <c r="B142" s="22" t="s">
        <v>29</v>
      </c>
      <c r="C142" s="9">
        <f>SUM(C143:C146)</f>
        <v>222179.6</v>
      </c>
      <c r="D142" s="9">
        <f>SUM(D143:D146)</f>
        <v>219818.6</v>
      </c>
      <c r="E142" s="9">
        <f>D142*100/C142</f>
        <v>98.937346182997899</v>
      </c>
    </row>
    <row r="143" spans="1:5" hidden="1" x14ac:dyDescent="0.25">
      <c r="A143" s="255"/>
      <c r="B143" s="10" t="s">
        <v>9</v>
      </c>
      <c r="C143" s="11">
        <v>0</v>
      </c>
      <c r="D143" s="11">
        <v>0</v>
      </c>
      <c r="E143" s="11"/>
    </row>
    <row r="144" spans="1:5" hidden="1" x14ac:dyDescent="0.25">
      <c r="A144" s="255"/>
      <c r="B144" s="12" t="s">
        <v>10</v>
      </c>
      <c r="C144" s="11">
        <v>0</v>
      </c>
      <c r="D144" s="11">
        <v>0</v>
      </c>
      <c r="E144" s="11"/>
    </row>
    <row r="145" spans="1:5" x14ac:dyDescent="0.25">
      <c r="A145" s="255"/>
      <c r="B145" s="12" t="s">
        <v>11</v>
      </c>
      <c r="C145" s="11">
        <v>222179.6</v>
      </c>
      <c r="D145" s="11">
        <v>219818.6</v>
      </c>
      <c r="E145" s="11">
        <f>D145*100/C145</f>
        <v>98.937346182997899</v>
      </c>
    </row>
    <row r="146" spans="1:5" hidden="1" x14ac:dyDescent="0.25">
      <c r="A146" s="255"/>
      <c r="B146" s="28" t="s">
        <v>13</v>
      </c>
      <c r="C146" s="11">
        <v>0</v>
      </c>
      <c r="D146" s="29">
        <v>0</v>
      </c>
      <c r="E146" s="29"/>
    </row>
    <row r="147" spans="1:5" ht="48.75" customHeight="1" x14ac:dyDescent="0.25">
      <c r="A147" s="169" t="s">
        <v>30</v>
      </c>
      <c r="B147" s="253" t="s">
        <v>771</v>
      </c>
      <c r="C147" s="253"/>
      <c r="D147" s="253"/>
      <c r="E147" s="253"/>
    </row>
    <row r="148" spans="1:5" x14ac:dyDescent="0.25">
      <c r="A148" s="235"/>
      <c r="B148" s="22" t="s">
        <v>31</v>
      </c>
      <c r="C148" s="9">
        <f>SUM(C149:C152)</f>
        <v>34040.699999999997</v>
      </c>
      <c r="D148" s="9">
        <f>SUM(D149:D152)</f>
        <v>33070.199999999997</v>
      </c>
      <c r="E148" s="9">
        <f>D148*100/C148</f>
        <v>97.14900104874458</v>
      </c>
    </row>
    <row r="149" spans="1:5" hidden="1" x14ac:dyDescent="0.25">
      <c r="A149" s="235"/>
      <c r="B149" s="10" t="s">
        <v>9</v>
      </c>
      <c r="C149" s="11">
        <f>C161+C155</f>
        <v>0</v>
      </c>
      <c r="D149" s="11">
        <f>D161+D155</f>
        <v>0</v>
      </c>
      <c r="E149" s="11" t="e">
        <f>D149*100/C149</f>
        <v>#DIV/0!</v>
      </c>
    </row>
    <row r="150" spans="1:5" x14ac:dyDescent="0.25">
      <c r="A150" s="235"/>
      <c r="B150" s="12" t="s">
        <v>10</v>
      </c>
      <c r="C150" s="11">
        <f t="shared" ref="C150:D152" si="14">C162+C156</f>
        <v>936.6</v>
      </c>
      <c r="D150" s="11">
        <f t="shared" si="14"/>
        <v>311.39999999999998</v>
      </c>
      <c r="E150" s="11">
        <f>D150*100/C150</f>
        <v>33.247918001281228</v>
      </c>
    </row>
    <row r="151" spans="1:5" x14ac:dyDescent="0.25">
      <c r="A151" s="235"/>
      <c r="B151" s="10" t="s">
        <v>11</v>
      </c>
      <c r="C151" s="11">
        <f t="shared" si="14"/>
        <v>33104.1</v>
      </c>
      <c r="D151" s="11">
        <f t="shared" si="14"/>
        <v>32758.799999999999</v>
      </c>
      <c r="E151" s="11">
        <f>D151*100/C151</f>
        <v>98.95692678550391</v>
      </c>
    </row>
    <row r="152" spans="1:5" hidden="1" x14ac:dyDescent="0.25">
      <c r="A152" s="235"/>
      <c r="B152" s="12" t="s">
        <v>13</v>
      </c>
      <c r="C152" s="157">
        <f t="shared" si="14"/>
        <v>0</v>
      </c>
      <c r="D152" s="157">
        <f t="shared" si="14"/>
        <v>0</v>
      </c>
      <c r="E152" s="11" t="e">
        <f>D152*100/C152</f>
        <v>#DIV/0!</v>
      </c>
    </row>
    <row r="153" spans="1:5" hidden="1" x14ac:dyDescent="0.25">
      <c r="A153" s="235"/>
      <c r="B153" s="236" t="s">
        <v>14</v>
      </c>
      <c r="C153" s="236"/>
      <c r="D153" s="236"/>
      <c r="E153" s="236"/>
    </row>
    <row r="154" spans="1:5" hidden="1" x14ac:dyDescent="0.25">
      <c r="A154" s="235"/>
      <c r="B154" s="8" t="s">
        <v>15</v>
      </c>
      <c r="C154" s="9">
        <f>SUM(C155:C158)</f>
        <v>0</v>
      </c>
      <c r="D154" s="9">
        <f>SUM(D155:D158)</f>
        <v>0</v>
      </c>
      <c r="E154" s="11" t="e">
        <f>D154*100/C154</f>
        <v>#DIV/0!</v>
      </c>
    </row>
    <row r="155" spans="1:5" hidden="1" x14ac:dyDescent="0.25">
      <c r="A155" s="235"/>
      <c r="B155" s="10" t="s">
        <v>9</v>
      </c>
      <c r="C155" s="11">
        <v>0</v>
      </c>
      <c r="D155" s="11">
        <v>0</v>
      </c>
      <c r="E155" s="11" t="e">
        <f>D155*100/C155</f>
        <v>#DIV/0!</v>
      </c>
    </row>
    <row r="156" spans="1:5" hidden="1" x14ac:dyDescent="0.25">
      <c r="A156" s="235"/>
      <c r="B156" s="12" t="s">
        <v>10</v>
      </c>
      <c r="C156" s="11">
        <v>0</v>
      </c>
      <c r="D156" s="11">
        <v>0</v>
      </c>
      <c r="E156" s="11" t="e">
        <f>D156*100/C156</f>
        <v>#DIV/0!</v>
      </c>
    </row>
    <row r="157" spans="1:5" hidden="1" x14ac:dyDescent="0.25">
      <c r="A157" s="235"/>
      <c r="B157" s="10" t="s">
        <v>11</v>
      </c>
      <c r="C157" s="11">
        <v>0</v>
      </c>
      <c r="D157" s="11">
        <v>0</v>
      </c>
      <c r="E157" s="11" t="e">
        <f>D157*100/C157</f>
        <v>#DIV/0!</v>
      </c>
    </row>
    <row r="158" spans="1:5" hidden="1" x14ac:dyDescent="0.25">
      <c r="A158" s="235"/>
      <c r="B158" s="12" t="s">
        <v>13</v>
      </c>
      <c r="C158" s="11">
        <v>0</v>
      </c>
      <c r="D158" s="11">
        <v>0</v>
      </c>
      <c r="E158" s="11" t="e">
        <f>D158*100/C158</f>
        <v>#DIV/0!</v>
      </c>
    </row>
    <row r="159" spans="1:5" x14ac:dyDescent="0.25">
      <c r="A159" s="235"/>
      <c r="B159" s="236" t="s">
        <v>16</v>
      </c>
      <c r="C159" s="236"/>
      <c r="D159" s="236"/>
      <c r="E159" s="236"/>
    </row>
    <row r="160" spans="1:5" x14ac:dyDescent="0.25">
      <c r="A160" s="235"/>
      <c r="B160" s="8" t="s">
        <v>17</v>
      </c>
      <c r="C160" s="9">
        <f>SUM(C161:C164)</f>
        <v>34040.699999999997</v>
      </c>
      <c r="D160" s="9">
        <f>SUM(D161:D164)</f>
        <v>33070.199999999997</v>
      </c>
      <c r="E160" s="9">
        <f t="shared" ref="E160:E170" si="15">D160*100/C160</f>
        <v>97.14900104874458</v>
      </c>
    </row>
    <row r="161" spans="1:5" hidden="1" x14ac:dyDescent="0.25">
      <c r="A161" s="235"/>
      <c r="B161" s="10" t="s">
        <v>9</v>
      </c>
      <c r="C161" s="11">
        <f>C166+C171</f>
        <v>0</v>
      </c>
      <c r="D161" s="11">
        <f>D166+D171</f>
        <v>0</v>
      </c>
      <c r="E161" s="11" t="e">
        <f t="shared" si="15"/>
        <v>#DIV/0!</v>
      </c>
    </row>
    <row r="162" spans="1:5" x14ac:dyDescent="0.25">
      <c r="A162" s="235"/>
      <c r="B162" s="12" t="s">
        <v>10</v>
      </c>
      <c r="C162" s="11">
        <f t="shared" ref="C162:D164" si="16">C167+C172</f>
        <v>936.6</v>
      </c>
      <c r="D162" s="11">
        <f t="shared" si="16"/>
        <v>311.39999999999998</v>
      </c>
      <c r="E162" s="11">
        <f t="shared" si="15"/>
        <v>33.247918001281228</v>
      </c>
    </row>
    <row r="163" spans="1:5" x14ac:dyDescent="0.25">
      <c r="A163" s="235"/>
      <c r="B163" s="10" t="s">
        <v>11</v>
      </c>
      <c r="C163" s="11">
        <f t="shared" si="16"/>
        <v>33104.1</v>
      </c>
      <c r="D163" s="11">
        <f t="shared" si="16"/>
        <v>32758.799999999999</v>
      </c>
      <c r="E163" s="11">
        <f t="shared" si="15"/>
        <v>98.95692678550391</v>
      </c>
    </row>
    <row r="164" spans="1:5" hidden="1" x14ac:dyDescent="0.25">
      <c r="A164" s="235"/>
      <c r="B164" s="12" t="s">
        <v>13</v>
      </c>
      <c r="C164" s="11">
        <f t="shared" si="16"/>
        <v>0</v>
      </c>
      <c r="D164" s="11">
        <f t="shared" si="16"/>
        <v>0</v>
      </c>
      <c r="E164" s="11" t="e">
        <f t="shared" si="15"/>
        <v>#DIV/0!</v>
      </c>
    </row>
    <row r="165" spans="1:5" ht="62.25" customHeight="1" x14ac:dyDescent="0.25">
      <c r="A165" s="235" t="s">
        <v>23</v>
      </c>
      <c r="B165" s="22" t="s">
        <v>437</v>
      </c>
      <c r="C165" s="9">
        <f>SUM(C166:C169)</f>
        <v>20800</v>
      </c>
      <c r="D165" s="9">
        <f>SUM(D166:D169)</f>
        <v>20800</v>
      </c>
      <c r="E165" s="9">
        <f t="shared" si="15"/>
        <v>100</v>
      </c>
    </row>
    <row r="166" spans="1:5" hidden="1" x14ac:dyDescent="0.25">
      <c r="A166" s="235"/>
      <c r="B166" s="10" t="s">
        <v>9</v>
      </c>
      <c r="C166" s="11">
        <v>0</v>
      </c>
      <c r="D166" s="11">
        <v>0</v>
      </c>
      <c r="E166" s="11" t="e">
        <f t="shared" si="15"/>
        <v>#DIV/0!</v>
      </c>
    </row>
    <row r="167" spans="1:5" hidden="1" x14ac:dyDescent="0.25">
      <c r="A167" s="235"/>
      <c r="B167" s="12" t="s">
        <v>10</v>
      </c>
      <c r="C167" s="11"/>
      <c r="D167" s="11">
        <v>0</v>
      </c>
      <c r="E167" s="11" t="e">
        <f t="shared" si="15"/>
        <v>#DIV/0!</v>
      </c>
    </row>
    <row r="168" spans="1:5" x14ac:dyDescent="0.25">
      <c r="A168" s="235"/>
      <c r="B168" s="12" t="s">
        <v>11</v>
      </c>
      <c r="C168" s="11">
        <v>20800</v>
      </c>
      <c r="D168" s="11">
        <v>20800</v>
      </c>
      <c r="E168" s="11">
        <f t="shared" si="15"/>
        <v>100</v>
      </c>
    </row>
    <row r="169" spans="1:5" hidden="1" x14ac:dyDescent="0.25">
      <c r="A169" s="235"/>
      <c r="B169" s="12" t="s">
        <v>13</v>
      </c>
      <c r="C169" s="157">
        <v>0</v>
      </c>
      <c r="D169" s="157">
        <v>0</v>
      </c>
      <c r="E169" s="11"/>
    </row>
    <row r="170" spans="1:5" ht="48.75" customHeight="1" x14ac:dyDescent="0.25">
      <c r="A170" s="235" t="s">
        <v>24</v>
      </c>
      <c r="B170" s="22" t="s">
        <v>449</v>
      </c>
      <c r="C170" s="9">
        <f>SUM(C171:C174)</f>
        <v>13240.7</v>
      </c>
      <c r="D170" s="9">
        <f>SUM(D171:D174)</f>
        <v>12270.199999999999</v>
      </c>
      <c r="E170" s="9">
        <f t="shared" si="15"/>
        <v>92.67032709750994</v>
      </c>
    </row>
    <row r="171" spans="1:5" hidden="1" x14ac:dyDescent="0.25">
      <c r="A171" s="235"/>
      <c r="B171" s="10" t="s">
        <v>9</v>
      </c>
      <c r="C171" s="11">
        <v>0</v>
      </c>
      <c r="D171" s="11">
        <v>0</v>
      </c>
      <c r="E171" s="11"/>
    </row>
    <row r="172" spans="1:5" x14ac:dyDescent="0.25">
      <c r="A172" s="235"/>
      <c r="B172" s="12" t="s">
        <v>10</v>
      </c>
      <c r="C172" s="11">
        <v>936.6</v>
      </c>
      <c r="D172" s="11">
        <v>311.39999999999998</v>
      </c>
      <c r="E172" s="11">
        <f>D172*100/C172</f>
        <v>33.247918001281228</v>
      </c>
    </row>
    <row r="173" spans="1:5" x14ac:dyDescent="0.25">
      <c r="A173" s="235"/>
      <c r="B173" s="12" t="s">
        <v>11</v>
      </c>
      <c r="C173" s="11">
        <v>12304.1</v>
      </c>
      <c r="D173" s="11">
        <v>11958.8</v>
      </c>
      <c r="E173" s="11">
        <f>D173*100/C173</f>
        <v>97.193618387366811</v>
      </c>
    </row>
    <row r="174" spans="1:5" hidden="1" x14ac:dyDescent="0.25">
      <c r="A174" s="235"/>
      <c r="B174" s="12" t="s">
        <v>13</v>
      </c>
      <c r="C174" s="11">
        <v>0</v>
      </c>
      <c r="D174" s="11">
        <v>0</v>
      </c>
      <c r="E174" s="11"/>
    </row>
    <row r="175" spans="1:5" ht="30.75" customHeight="1" x14ac:dyDescent="0.25">
      <c r="A175" s="169" t="s">
        <v>32</v>
      </c>
      <c r="B175" s="253" t="s">
        <v>769</v>
      </c>
      <c r="C175" s="253"/>
      <c r="D175" s="253"/>
      <c r="E175" s="253"/>
    </row>
    <row r="176" spans="1:5" x14ac:dyDescent="0.25">
      <c r="A176" s="235"/>
      <c r="B176" s="22" t="s">
        <v>31</v>
      </c>
      <c r="C176" s="9">
        <f>SUM(C177:C180)</f>
        <v>355602.8</v>
      </c>
      <c r="D176" s="9">
        <f>SUM(D177:D180)</f>
        <v>336430.70000000007</v>
      </c>
      <c r="E176" s="9">
        <f>D176*100/C176</f>
        <v>94.608563262156565</v>
      </c>
    </row>
    <row r="177" spans="1:5" hidden="1" x14ac:dyDescent="0.25">
      <c r="A177" s="235"/>
      <c r="B177" s="10" t="s">
        <v>9</v>
      </c>
      <c r="C177" s="11">
        <f t="shared" ref="C177:D180" si="17">C183+C189</f>
        <v>0</v>
      </c>
      <c r="D177" s="11">
        <f t="shared" si="17"/>
        <v>0</v>
      </c>
      <c r="E177" s="11"/>
    </row>
    <row r="178" spans="1:5" x14ac:dyDescent="0.25">
      <c r="A178" s="235"/>
      <c r="B178" s="12" t="s">
        <v>10</v>
      </c>
      <c r="C178" s="11">
        <f>C184+C190</f>
        <v>7000</v>
      </c>
      <c r="D178" s="11">
        <f t="shared" si="17"/>
        <v>7000</v>
      </c>
      <c r="E178" s="11">
        <f>D178*100/C178</f>
        <v>100</v>
      </c>
    </row>
    <row r="179" spans="1:5" x14ac:dyDescent="0.25">
      <c r="A179" s="235"/>
      <c r="B179" s="10" t="s">
        <v>11</v>
      </c>
      <c r="C179" s="11">
        <f>C185+C191</f>
        <v>348602.8</v>
      </c>
      <c r="D179" s="11">
        <f>D185+D191</f>
        <v>329430.70000000007</v>
      </c>
      <c r="E179" s="11">
        <f>D179*100/C179</f>
        <v>94.500302349837725</v>
      </c>
    </row>
    <row r="180" spans="1:5" hidden="1" x14ac:dyDescent="0.25">
      <c r="A180" s="235"/>
      <c r="B180" s="12" t="s">
        <v>13</v>
      </c>
      <c r="C180" s="11">
        <f t="shared" si="17"/>
        <v>0</v>
      </c>
      <c r="D180" s="11">
        <f t="shared" si="17"/>
        <v>0</v>
      </c>
      <c r="E180" s="11"/>
    </row>
    <row r="181" spans="1:5" ht="15" hidden="1" x14ac:dyDescent="0.25">
      <c r="A181" s="235"/>
      <c r="B181" s="236" t="s">
        <v>14</v>
      </c>
      <c r="C181" s="236"/>
      <c r="D181" s="236"/>
      <c r="E181" s="236"/>
    </row>
    <row r="182" spans="1:5" ht="15" hidden="1" x14ac:dyDescent="0.25">
      <c r="A182" s="235"/>
      <c r="B182" s="8" t="s">
        <v>15</v>
      </c>
      <c r="C182" s="9">
        <f>SUM(C183:C186)</f>
        <v>0</v>
      </c>
      <c r="D182" s="9">
        <f>SUM(D183:D186)</f>
        <v>0</v>
      </c>
      <c r="E182" s="11"/>
    </row>
    <row r="183" spans="1:5" ht="15" hidden="1" x14ac:dyDescent="0.25">
      <c r="A183" s="235"/>
      <c r="B183" s="10" t="s">
        <v>9</v>
      </c>
      <c r="C183" s="11">
        <v>0</v>
      </c>
      <c r="D183" s="11">
        <v>0</v>
      </c>
      <c r="E183" s="11"/>
    </row>
    <row r="184" spans="1:5" ht="15" hidden="1" x14ac:dyDescent="0.25">
      <c r="A184" s="235"/>
      <c r="B184" s="12" t="s">
        <v>10</v>
      </c>
      <c r="C184" s="11">
        <v>0</v>
      </c>
      <c r="D184" s="11">
        <v>0</v>
      </c>
      <c r="E184" s="11"/>
    </row>
    <row r="185" spans="1:5" ht="15" hidden="1" x14ac:dyDescent="0.25">
      <c r="A185" s="235"/>
      <c r="B185" s="10" t="s">
        <v>11</v>
      </c>
      <c r="C185" s="11">
        <v>0</v>
      </c>
      <c r="D185" s="11">
        <v>0</v>
      </c>
      <c r="E185" s="11"/>
    </row>
    <row r="186" spans="1:5" ht="15" hidden="1" x14ac:dyDescent="0.25">
      <c r="A186" s="235"/>
      <c r="B186" s="12" t="s">
        <v>13</v>
      </c>
      <c r="C186" s="11">
        <v>0</v>
      </c>
      <c r="D186" s="11">
        <v>0</v>
      </c>
      <c r="E186" s="11"/>
    </row>
    <row r="187" spans="1:5" x14ac:dyDescent="0.25">
      <c r="A187" s="247"/>
      <c r="B187" s="253" t="s">
        <v>16</v>
      </c>
      <c r="C187" s="253"/>
      <c r="D187" s="253"/>
      <c r="E187" s="253"/>
    </row>
    <row r="188" spans="1:5" x14ac:dyDescent="0.25">
      <c r="A188" s="248"/>
      <c r="B188" s="22" t="s">
        <v>17</v>
      </c>
      <c r="C188" s="9">
        <f>SUM(C189:C192)</f>
        <v>355602.8</v>
      </c>
      <c r="D188" s="9">
        <f>SUM(D189:D192)</f>
        <v>336430.70000000007</v>
      </c>
      <c r="E188" s="9">
        <f>D188*100/C188</f>
        <v>94.608563262156565</v>
      </c>
    </row>
    <row r="189" spans="1:5" hidden="1" x14ac:dyDescent="0.25">
      <c r="A189" s="248"/>
      <c r="B189" s="10" t="s">
        <v>9</v>
      </c>
      <c r="C189" s="11">
        <f t="shared" ref="C189:D192" si="18">C194+C199+C214+C224+C229+C234+C209+C204+C239+C219+C244+C249+C254+C259</f>
        <v>0</v>
      </c>
      <c r="D189" s="11">
        <f t="shared" si="18"/>
        <v>0</v>
      </c>
      <c r="E189" s="11" t="e">
        <f>D189*100/C189</f>
        <v>#DIV/0!</v>
      </c>
    </row>
    <row r="190" spans="1:5" x14ac:dyDescent="0.25">
      <c r="A190" s="248"/>
      <c r="B190" s="12" t="s">
        <v>10</v>
      </c>
      <c r="C190" s="11">
        <f t="shared" si="18"/>
        <v>7000</v>
      </c>
      <c r="D190" s="11">
        <f t="shared" si="18"/>
        <v>7000</v>
      </c>
      <c r="E190" s="11">
        <f>D190*100/C190</f>
        <v>100</v>
      </c>
    </row>
    <row r="191" spans="1:5" x14ac:dyDescent="0.25">
      <c r="A191" s="248"/>
      <c r="B191" s="10" t="s">
        <v>11</v>
      </c>
      <c r="C191" s="11">
        <f t="shared" si="18"/>
        <v>348602.8</v>
      </c>
      <c r="D191" s="11">
        <f t="shared" si="18"/>
        <v>329430.70000000007</v>
      </c>
      <c r="E191" s="11">
        <f>D191*100/C191</f>
        <v>94.500302349837725</v>
      </c>
    </row>
    <row r="192" spans="1:5" hidden="1" x14ac:dyDescent="0.25">
      <c r="A192" s="249"/>
      <c r="B192" s="12" t="s">
        <v>13</v>
      </c>
      <c r="C192" s="11">
        <f t="shared" si="18"/>
        <v>0</v>
      </c>
      <c r="D192" s="11">
        <f t="shared" si="18"/>
        <v>0</v>
      </c>
      <c r="E192" s="11"/>
    </row>
    <row r="193" spans="1:5" ht="32.25" customHeight="1" x14ac:dyDescent="0.25">
      <c r="A193" s="241" t="s">
        <v>23</v>
      </c>
      <c r="B193" s="22" t="s">
        <v>509</v>
      </c>
      <c r="C193" s="9">
        <f>SUM(C194:C197)</f>
        <v>74511</v>
      </c>
      <c r="D193" s="9">
        <f>SUM(D194:D197)</f>
        <v>74171.8</v>
      </c>
      <c r="E193" s="9">
        <f>D193*100/C193</f>
        <v>99.544765202453334</v>
      </c>
    </row>
    <row r="194" spans="1:5" hidden="1" x14ac:dyDescent="0.25">
      <c r="A194" s="241"/>
      <c r="B194" s="10" t="s">
        <v>9</v>
      </c>
      <c r="C194" s="11">
        <v>0</v>
      </c>
      <c r="D194" s="11">
        <v>0</v>
      </c>
      <c r="E194" s="11"/>
    </row>
    <row r="195" spans="1:5" hidden="1" x14ac:dyDescent="0.25">
      <c r="A195" s="241"/>
      <c r="B195" s="12" t="s">
        <v>10</v>
      </c>
      <c r="C195" s="11">
        <v>0</v>
      </c>
      <c r="D195" s="11">
        <v>0</v>
      </c>
      <c r="E195" s="11"/>
    </row>
    <row r="196" spans="1:5" x14ac:dyDescent="0.25">
      <c r="A196" s="241"/>
      <c r="B196" s="10" t="s">
        <v>11</v>
      </c>
      <c r="C196" s="11">
        <v>74511</v>
      </c>
      <c r="D196" s="11">
        <v>74171.8</v>
      </c>
      <c r="E196" s="11">
        <f>D196*100/C196</f>
        <v>99.544765202453334</v>
      </c>
    </row>
    <row r="197" spans="1:5" hidden="1" x14ac:dyDescent="0.25">
      <c r="A197" s="241"/>
      <c r="B197" s="12" t="s">
        <v>13</v>
      </c>
      <c r="C197" s="11">
        <v>0</v>
      </c>
      <c r="D197" s="11">
        <v>0</v>
      </c>
      <c r="E197" s="11"/>
    </row>
    <row r="198" spans="1:5" ht="33" customHeight="1" x14ac:dyDescent="0.25">
      <c r="A198" s="241" t="s">
        <v>24</v>
      </c>
      <c r="B198" s="22" t="s">
        <v>510</v>
      </c>
      <c r="C198" s="9">
        <f>SUM(C199:C202)</f>
        <v>14942.2</v>
      </c>
      <c r="D198" s="9">
        <f>SUM(D199:D202)</f>
        <v>13451.5</v>
      </c>
      <c r="E198" s="9">
        <f>D198*100/C198</f>
        <v>90.023557441340628</v>
      </c>
    </row>
    <row r="199" spans="1:5" hidden="1" x14ac:dyDescent="0.25">
      <c r="A199" s="241"/>
      <c r="B199" s="10" t="s">
        <v>9</v>
      </c>
      <c r="C199" s="11">
        <v>0</v>
      </c>
      <c r="D199" s="11">
        <v>0</v>
      </c>
      <c r="E199" s="11"/>
    </row>
    <row r="200" spans="1:5" hidden="1" x14ac:dyDescent="0.25">
      <c r="A200" s="241"/>
      <c r="B200" s="12" t="s">
        <v>10</v>
      </c>
      <c r="C200" s="11">
        <v>0</v>
      </c>
      <c r="D200" s="11">
        <v>0</v>
      </c>
      <c r="E200" s="11"/>
    </row>
    <row r="201" spans="1:5" x14ac:dyDescent="0.25">
      <c r="A201" s="241"/>
      <c r="B201" s="10" t="s">
        <v>11</v>
      </c>
      <c r="C201" s="11">
        <v>14942.2</v>
      </c>
      <c r="D201" s="11">
        <v>13451.5</v>
      </c>
      <c r="E201" s="11">
        <f>D201*100/C201</f>
        <v>90.023557441340628</v>
      </c>
    </row>
    <row r="202" spans="1:5" hidden="1" x14ac:dyDescent="0.25">
      <c r="A202" s="241"/>
      <c r="B202" s="12" t="s">
        <v>13</v>
      </c>
      <c r="C202" s="11">
        <v>0</v>
      </c>
      <c r="D202" s="11">
        <v>0</v>
      </c>
      <c r="E202" s="11"/>
    </row>
    <row r="203" spans="1:5" ht="31.5" customHeight="1" x14ac:dyDescent="0.25">
      <c r="A203" s="241" t="s">
        <v>4</v>
      </c>
      <c r="B203" s="22" t="s">
        <v>511</v>
      </c>
      <c r="C203" s="9">
        <f>SUM(C204:C207)</f>
        <v>21132.799999999999</v>
      </c>
      <c r="D203" s="9">
        <f>SUM(D204:D207)</f>
        <v>21132.799999999999</v>
      </c>
      <c r="E203" s="9">
        <f>D203*100/C203</f>
        <v>100</v>
      </c>
    </row>
    <row r="204" spans="1:5" hidden="1" x14ac:dyDescent="0.25">
      <c r="A204" s="241"/>
      <c r="B204" s="10" t="s">
        <v>9</v>
      </c>
      <c r="C204" s="11">
        <v>0</v>
      </c>
      <c r="D204" s="11">
        <v>0</v>
      </c>
      <c r="E204" s="11"/>
    </row>
    <row r="205" spans="1:5" hidden="1" x14ac:dyDescent="0.25">
      <c r="A205" s="241"/>
      <c r="B205" s="12" t="s">
        <v>10</v>
      </c>
      <c r="C205" s="11">
        <v>0</v>
      </c>
      <c r="D205" s="11">
        <v>0</v>
      </c>
      <c r="E205" s="11"/>
    </row>
    <row r="206" spans="1:5" x14ac:dyDescent="0.25">
      <c r="A206" s="241"/>
      <c r="B206" s="10" t="s">
        <v>11</v>
      </c>
      <c r="C206" s="11">
        <v>21132.799999999999</v>
      </c>
      <c r="D206" s="11">
        <v>21132.799999999999</v>
      </c>
      <c r="E206" s="11">
        <f>D206*100/C206</f>
        <v>100</v>
      </c>
    </row>
    <row r="207" spans="1:5" hidden="1" x14ac:dyDescent="0.25">
      <c r="A207" s="241"/>
      <c r="B207" s="12" t="s">
        <v>13</v>
      </c>
      <c r="C207" s="11">
        <v>0</v>
      </c>
      <c r="D207" s="11">
        <v>0</v>
      </c>
      <c r="E207" s="11"/>
    </row>
    <row r="208" spans="1:5" ht="48" customHeight="1" x14ac:dyDescent="0.25">
      <c r="A208" s="241" t="s">
        <v>5</v>
      </c>
      <c r="B208" s="22" t="s">
        <v>512</v>
      </c>
      <c r="C208" s="9">
        <f>SUM(C209:C212)</f>
        <v>55817.2</v>
      </c>
      <c r="D208" s="9">
        <f>SUM(D209:D212)</f>
        <v>55762.7</v>
      </c>
      <c r="E208" s="9">
        <f>D208*100/C208</f>
        <v>99.902359846068961</v>
      </c>
    </row>
    <row r="209" spans="1:5" hidden="1" x14ac:dyDescent="0.25">
      <c r="A209" s="241"/>
      <c r="B209" s="10" t="s">
        <v>9</v>
      </c>
      <c r="C209" s="11">
        <v>0</v>
      </c>
      <c r="D209" s="11">
        <v>0</v>
      </c>
      <c r="E209" s="11"/>
    </row>
    <row r="210" spans="1:5" hidden="1" x14ac:dyDescent="0.25">
      <c r="A210" s="241"/>
      <c r="B210" s="12" t="s">
        <v>10</v>
      </c>
      <c r="C210" s="11">
        <v>0</v>
      </c>
      <c r="D210" s="11">
        <v>0</v>
      </c>
      <c r="E210" s="11"/>
    </row>
    <row r="211" spans="1:5" x14ac:dyDescent="0.25">
      <c r="A211" s="241"/>
      <c r="B211" s="10" t="s">
        <v>11</v>
      </c>
      <c r="C211" s="11">
        <v>55817.2</v>
      </c>
      <c r="D211" s="11">
        <v>55762.7</v>
      </c>
      <c r="E211" s="11">
        <f>D211*100/C211</f>
        <v>99.902359846068961</v>
      </c>
    </row>
    <row r="212" spans="1:5" hidden="1" x14ac:dyDescent="0.25">
      <c r="A212" s="241"/>
      <c r="B212" s="12" t="s">
        <v>13</v>
      </c>
      <c r="C212" s="11">
        <v>0</v>
      </c>
      <c r="D212" s="11">
        <v>0</v>
      </c>
      <c r="E212" s="11"/>
    </row>
    <row r="213" spans="1:5" ht="48" customHeight="1" x14ac:dyDescent="0.25">
      <c r="A213" s="241" t="s">
        <v>6</v>
      </c>
      <c r="B213" s="22" t="s">
        <v>513</v>
      </c>
      <c r="C213" s="9">
        <f>SUM(C214:C217)</f>
        <v>73071.7</v>
      </c>
      <c r="D213" s="9">
        <f>SUM(D214:D217)</f>
        <v>73071.7</v>
      </c>
      <c r="E213" s="9">
        <f>D213*100/C213</f>
        <v>100</v>
      </c>
    </row>
    <row r="214" spans="1:5" hidden="1" x14ac:dyDescent="0.25">
      <c r="A214" s="241"/>
      <c r="B214" s="10" t="s">
        <v>9</v>
      </c>
      <c r="C214" s="11">
        <v>0</v>
      </c>
      <c r="D214" s="11">
        <v>0</v>
      </c>
      <c r="E214" s="11"/>
    </row>
    <row r="215" spans="1:5" hidden="1" x14ac:dyDescent="0.25">
      <c r="A215" s="241"/>
      <c r="B215" s="12" t="s">
        <v>10</v>
      </c>
      <c r="C215" s="11">
        <v>0</v>
      </c>
      <c r="D215" s="11">
        <v>0</v>
      </c>
      <c r="E215" s="11"/>
    </row>
    <row r="216" spans="1:5" x14ac:dyDescent="0.25">
      <c r="A216" s="241"/>
      <c r="B216" s="10" t="s">
        <v>11</v>
      </c>
      <c r="C216" s="11">
        <v>73071.7</v>
      </c>
      <c r="D216" s="11">
        <v>73071.7</v>
      </c>
      <c r="E216" s="11">
        <f>D216*100/C216</f>
        <v>100</v>
      </c>
    </row>
    <row r="217" spans="1:5" hidden="1" x14ac:dyDescent="0.25">
      <c r="A217" s="241"/>
      <c r="B217" s="12" t="s">
        <v>13</v>
      </c>
      <c r="C217" s="11">
        <v>0</v>
      </c>
      <c r="D217" s="11">
        <v>0</v>
      </c>
      <c r="E217" s="11"/>
    </row>
    <row r="218" spans="1:5" ht="47.25" customHeight="1" x14ac:dyDescent="0.25">
      <c r="A218" s="241" t="s">
        <v>27</v>
      </c>
      <c r="B218" s="22" t="s">
        <v>514</v>
      </c>
      <c r="C218" s="9">
        <f>SUM(C219:C222)</f>
        <v>10627.9</v>
      </c>
      <c r="D218" s="9">
        <f>SUM(D219:D222)</f>
        <v>10627.9</v>
      </c>
      <c r="E218" s="9">
        <f>D218*100/C218</f>
        <v>100</v>
      </c>
    </row>
    <row r="219" spans="1:5" hidden="1" x14ac:dyDescent="0.25">
      <c r="A219" s="241"/>
      <c r="B219" s="10" t="s">
        <v>9</v>
      </c>
      <c r="C219" s="11">
        <v>0</v>
      </c>
      <c r="D219" s="11">
        <v>0</v>
      </c>
      <c r="E219" s="11"/>
    </row>
    <row r="220" spans="1:5" hidden="1" x14ac:dyDescent="0.25">
      <c r="A220" s="241"/>
      <c r="B220" s="12" t="s">
        <v>10</v>
      </c>
      <c r="C220" s="11">
        <v>0</v>
      </c>
      <c r="D220" s="11">
        <v>0</v>
      </c>
      <c r="E220" s="11" t="s">
        <v>20</v>
      </c>
    </row>
    <row r="221" spans="1:5" x14ac:dyDescent="0.25">
      <c r="A221" s="241"/>
      <c r="B221" s="10" t="s">
        <v>11</v>
      </c>
      <c r="C221" s="11">
        <v>10627.9</v>
      </c>
      <c r="D221" s="11">
        <v>10627.9</v>
      </c>
      <c r="E221" s="11">
        <f>D221*100/C221</f>
        <v>100</v>
      </c>
    </row>
    <row r="222" spans="1:5" hidden="1" x14ac:dyDescent="0.25">
      <c r="A222" s="241"/>
      <c r="B222" s="12" t="s">
        <v>13</v>
      </c>
      <c r="C222" s="11">
        <v>0</v>
      </c>
      <c r="D222" s="11">
        <v>0</v>
      </c>
      <c r="E222" s="11"/>
    </row>
    <row r="223" spans="1:5" ht="61.5" customHeight="1" x14ac:dyDescent="0.25">
      <c r="A223" s="241" t="s">
        <v>28</v>
      </c>
      <c r="B223" s="22" t="s">
        <v>515</v>
      </c>
      <c r="C223" s="9">
        <f>SUM(C224:C227)</f>
        <v>7176.5</v>
      </c>
      <c r="D223" s="9">
        <f>SUM(D224:D227)</f>
        <v>7148.6</v>
      </c>
      <c r="E223" s="9">
        <f>D223*100/C223</f>
        <v>99.611231101511876</v>
      </c>
    </row>
    <row r="224" spans="1:5" hidden="1" x14ac:dyDescent="0.25">
      <c r="A224" s="241"/>
      <c r="B224" s="10" t="s">
        <v>9</v>
      </c>
      <c r="C224" s="11">
        <v>0</v>
      </c>
      <c r="D224" s="11">
        <v>0</v>
      </c>
      <c r="E224" s="11"/>
    </row>
    <row r="225" spans="1:5" hidden="1" x14ac:dyDescent="0.25">
      <c r="A225" s="241"/>
      <c r="B225" s="12" t="s">
        <v>10</v>
      </c>
      <c r="C225" s="11">
        <v>0</v>
      </c>
      <c r="D225" s="11">
        <v>0</v>
      </c>
      <c r="E225" s="11" t="e">
        <f>D225*100/C225</f>
        <v>#DIV/0!</v>
      </c>
    </row>
    <row r="226" spans="1:5" x14ac:dyDescent="0.25">
      <c r="A226" s="241"/>
      <c r="B226" s="10" t="s">
        <v>11</v>
      </c>
      <c r="C226" s="11">
        <v>7176.5</v>
      </c>
      <c r="D226" s="11">
        <v>7148.6</v>
      </c>
      <c r="E226" s="11">
        <f>D226*100/C226</f>
        <v>99.611231101511876</v>
      </c>
    </row>
    <row r="227" spans="1:5" hidden="1" x14ac:dyDescent="0.25">
      <c r="A227" s="241"/>
      <c r="B227" s="12" t="s">
        <v>13</v>
      </c>
      <c r="C227" s="11">
        <v>0</v>
      </c>
      <c r="D227" s="11">
        <v>0</v>
      </c>
      <c r="E227" s="11"/>
    </row>
    <row r="228" spans="1:5" ht="48" customHeight="1" x14ac:dyDescent="0.25">
      <c r="A228" s="241" t="s">
        <v>33</v>
      </c>
      <c r="B228" s="22" t="s">
        <v>516</v>
      </c>
      <c r="C228" s="9">
        <f>SUM(C229:C232)</f>
        <v>12907.5</v>
      </c>
      <c r="D228" s="9">
        <f>SUM(D229:D232)</f>
        <v>12907.5</v>
      </c>
      <c r="E228" s="9">
        <f>D228*100/C228</f>
        <v>100</v>
      </c>
    </row>
    <row r="229" spans="1:5" hidden="1" x14ac:dyDescent="0.25">
      <c r="A229" s="241"/>
      <c r="B229" s="10" t="s">
        <v>9</v>
      </c>
      <c r="C229" s="11">
        <v>0</v>
      </c>
      <c r="D229" s="11">
        <v>0</v>
      </c>
      <c r="E229" s="11"/>
    </row>
    <row r="230" spans="1:5" hidden="1" x14ac:dyDescent="0.25">
      <c r="A230" s="241"/>
      <c r="B230" s="12" t="s">
        <v>10</v>
      </c>
      <c r="C230" s="11">
        <v>0</v>
      </c>
      <c r="D230" s="11">
        <v>0</v>
      </c>
      <c r="E230" s="11" t="e">
        <f>D230*100/C230</f>
        <v>#DIV/0!</v>
      </c>
    </row>
    <row r="231" spans="1:5" x14ac:dyDescent="0.25">
      <c r="A231" s="241"/>
      <c r="B231" s="10" t="s">
        <v>11</v>
      </c>
      <c r="C231" s="11">
        <v>12907.5</v>
      </c>
      <c r="D231" s="11">
        <v>12907.5</v>
      </c>
      <c r="E231" s="11">
        <f>D231*100/C231</f>
        <v>100</v>
      </c>
    </row>
    <row r="232" spans="1:5" hidden="1" x14ac:dyDescent="0.25">
      <c r="A232" s="241"/>
      <c r="B232" s="12" t="s">
        <v>13</v>
      </c>
      <c r="C232" s="11">
        <v>0</v>
      </c>
      <c r="D232" s="11">
        <v>0</v>
      </c>
      <c r="E232" s="11"/>
    </row>
    <row r="233" spans="1:5" ht="16.5" customHeight="1" x14ac:dyDescent="0.25">
      <c r="A233" s="241" t="s">
        <v>34</v>
      </c>
      <c r="B233" s="22" t="s">
        <v>517</v>
      </c>
      <c r="C233" s="9">
        <f>SUM(C234:C237)</f>
        <v>24450.9</v>
      </c>
      <c r="D233" s="9">
        <f>SUM(D234:D237)</f>
        <v>7363.6</v>
      </c>
      <c r="E233" s="9">
        <f>D233*100/C233</f>
        <v>30.115864855690383</v>
      </c>
    </row>
    <row r="234" spans="1:5" hidden="1" x14ac:dyDescent="0.25">
      <c r="A234" s="241"/>
      <c r="B234" s="10" t="s">
        <v>9</v>
      </c>
      <c r="C234" s="11">
        <v>0</v>
      </c>
      <c r="D234" s="11">
        <v>0</v>
      </c>
      <c r="E234" s="11"/>
    </row>
    <row r="235" spans="1:5" hidden="1" x14ac:dyDescent="0.25">
      <c r="A235" s="241"/>
      <c r="B235" s="12" t="s">
        <v>10</v>
      </c>
      <c r="C235" s="11">
        <v>0</v>
      </c>
      <c r="D235" s="11">
        <v>0</v>
      </c>
      <c r="E235" s="11" t="e">
        <f>D235*100/C235</f>
        <v>#DIV/0!</v>
      </c>
    </row>
    <row r="236" spans="1:5" x14ac:dyDescent="0.25">
      <c r="A236" s="241"/>
      <c r="B236" s="10" t="s">
        <v>11</v>
      </c>
      <c r="C236" s="11">
        <v>24450.9</v>
      </c>
      <c r="D236" s="11">
        <v>7363.6</v>
      </c>
      <c r="E236" s="11">
        <f>D236*100/C236</f>
        <v>30.115864855690383</v>
      </c>
    </row>
    <row r="237" spans="1:5" hidden="1" x14ac:dyDescent="0.25">
      <c r="A237" s="241"/>
      <c r="B237" s="12" t="s">
        <v>13</v>
      </c>
      <c r="C237" s="11">
        <v>0</v>
      </c>
      <c r="D237" s="11">
        <v>0</v>
      </c>
      <c r="E237" s="11"/>
    </row>
    <row r="238" spans="1:5" ht="50.25" customHeight="1" x14ac:dyDescent="0.25">
      <c r="A238" s="241" t="s">
        <v>35</v>
      </c>
      <c r="B238" s="22" t="s">
        <v>518</v>
      </c>
      <c r="C238" s="9">
        <f>SUM(C239:C242)</f>
        <v>23046.9</v>
      </c>
      <c r="D238" s="9">
        <f>SUM(D239:D242)</f>
        <v>22879.9</v>
      </c>
      <c r="E238" s="9">
        <f>D238*100/C238</f>
        <v>99.275390616525428</v>
      </c>
    </row>
    <row r="239" spans="1:5" hidden="1" x14ac:dyDescent="0.25">
      <c r="A239" s="241"/>
      <c r="B239" s="10" t="s">
        <v>9</v>
      </c>
      <c r="C239" s="11">
        <v>0</v>
      </c>
      <c r="D239" s="11">
        <v>0</v>
      </c>
      <c r="E239" s="11"/>
    </row>
    <row r="240" spans="1:5" hidden="1" x14ac:dyDescent="0.25">
      <c r="A240" s="241"/>
      <c r="B240" s="12" t="s">
        <v>10</v>
      </c>
      <c r="C240" s="11">
        <v>0</v>
      </c>
      <c r="D240" s="11">
        <v>0</v>
      </c>
      <c r="E240" s="11" t="e">
        <f>D240*100/C240</f>
        <v>#DIV/0!</v>
      </c>
    </row>
    <row r="241" spans="1:5" x14ac:dyDescent="0.25">
      <c r="A241" s="241"/>
      <c r="B241" s="10" t="s">
        <v>11</v>
      </c>
      <c r="C241" s="11">
        <v>23046.9</v>
      </c>
      <c r="D241" s="11">
        <v>22879.9</v>
      </c>
      <c r="E241" s="11">
        <f>D241*100/C241</f>
        <v>99.275390616525428</v>
      </c>
    </row>
    <row r="242" spans="1:5" hidden="1" x14ac:dyDescent="0.25">
      <c r="A242" s="241"/>
      <c r="B242" s="12" t="s">
        <v>13</v>
      </c>
      <c r="C242" s="11">
        <v>0</v>
      </c>
      <c r="D242" s="11">
        <v>0</v>
      </c>
      <c r="E242" s="11"/>
    </row>
    <row r="243" spans="1:5" ht="63" customHeight="1" x14ac:dyDescent="0.25">
      <c r="A243" s="241" t="s">
        <v>36</v>
      </c>
      <c r="B243" s="22" t="s">
        <v>519</v>
      </c>
      <c r="C243" s="9">
        <f>SUM(C244:C247)</f>
        <v>4222.8</v>
      </c>
      <c r="D243" s="9">
        <f>SUM(D244:D247)</f>
        <v>4222.8</v>
      </c>
      <c r="E243" s="9">
        <f>D243*100/C243</f>
        <v>100</v>
      </c>
    </row>
    <row r="244" spans="1:5" hidden="1" x14ac:dyDescent="0.25">
      <c r="A244" s="241"/>
      <c r="B244" s="10" t="s">
        <v>9</v>
      </c>
      <c r="C244" s="11">
        <v>0</v>
      </c>
      <c r="D244" s="11">
        <v>0</v>
      </c>
      <c r="E244" s="11"/>
    </row>
    <row r="245" spans="1:5" hidden="1" x14ac:dyDescent="0.25">
      <c r="A245" s="241"/>
      <c r="B245" s="12" t="s">
        <v>10</v>
      </c>
      <c r="C245" s="11">
        <v>0</v>
      </c>
      <c r="D245" s="11">
        <v>0</v>
      </c>
      <c r="E245" s="11" t="e">
        <f>D245*100/C245</f>
        <v>#DIV/0!</v>
      </c>
    </row>
    <row r="246" spans="1:5" x14ac:dyDescent="0.25">
      <c r="A246" s="241"/>
      <c r="B246" s="10" t="s">
        <v>11</v>
      </c>
      <c r="C246" s="11">
        <v>4222.8</v>
      </c>
      <c r="D246" s="11">
        <v>4222.8</v>
      </c>
      <c r="E246" s="11">
        <f>D246*100/C246</f>
        <v>100</v>
      </c>
    </row>
    <row r="247" spans="1:5" hidden="1" x14ac:dyDescent="0.25">
      <c r="A247" s="241"/>
      <c r="B247" s="12" t="s">
        <v>13</v>
      </c>
      <c r="C247" s="11">
        <v>0</v>
      </c>
      <c r="D247" s="11">
        <v>0</v>
      </c>
      <c r="E247" s="11"/>
    </row>
    <row r="248" spans="1:5" ht="64.5" customHeight="1" x14ac:dyDescent="0.25">
      <c r="A248" s="241" t="s">
        <v>37</v>
      </c>
      <c r="B248" s="22" t="s">
        <v>520</v>
      </c>
      <c r="C248" s="9">
        <f>SUM(C249:C252)</f>
        <v>9551.6</v>
      </c>
      <c r="D248" s="9">
        <f>SUM(D249:D252)</f>
        <v>9550.4</v>
      </c>
      <c r="E248" s="9">
        <f>D248*100/C248</f>
        <v>99.987436659826628</v>
      </c>
    </row>
    <row r="249" spans="1:5" hidden="1" x14ac:dyDescent="0.25">
      <c r="A249" s="241"/>
      <c r="B249" s="10" t="s">
        <v>9</v>
      </c>
      <c r="C249" s="11">
        <v>0</v>
      </c>
      <c r="D249" s="11">
        <v>0</v>
      </c>
      <c r="E249" s="11"/>
    </row>
    <row r="250" spans="1:5" hidden="1" x14ac:dyDescent="0.25">
      <c r="A250" s="241"/>
      <c r="B250" s="12" t="s">
        <v>10</v>
      </c>
      <c r="C250" s="11">
        <v>0</v>
      </c>
      <c r="D250" s="11">
        <v>0</v>
      </c>
      <c r="E250" s="11" t="e">
        <f>D250*100/C250</f>
        <v>#DIV/0!</v>
      </c>
    </row>
    <row r="251" spans="1:5" x14ac:dyDescent="0.25">
      <c r="A251" s="241"/>
      <c r="B251" s="10" t="s">
        <v>11</v>
      </c>
      <c r="C251" s="11">
        <v>9551.6</v>
      </c>
      <c r="D251" s="11">
        <v>9550.4</v>
      </c>
      <c r="E251" s="11">
        <f>D251*100/C251</f>
        <v>99.987436659826628</v>
      </c>
    </row>
    <row r="252" spans="1:5" hidden="1" x14ac:dyDescent="0.25">
      <c r="A252" s="241"/>
      <c r="B252" s="12" t="s">
        <v>13</v>
      </c>
      <c r="C252" s="11">
        <v>0</v>
      </c>
      <c r="D252" s="11">
        <v>0</v>
      </c>
      <c r="E252" s="11"/>
    </row>
    <row r="253" spans="1:5" ht="33" customHeight="1" x14ac:dyDescent="0.25">
      <c r="A253" s="241" t="s">
        <v>67</v>
      </c>
      <c r="B253" s="22" t="s">
        <v>521</v>
      </c>
      <c r="C253" s="9">
        <f>SUM(C254:C257)</f>
        <v>14010</v>
      </c>
      <c r="D253" s="9">
        <f>SUM(D254:D257)</f>
        <v>14005.7</v>
      </c>
      <c r="E253" s="9">
        <f>D253*100/C253</f>
        <v>99.969307637401855</v>
      </c>
    </row>
    <row r="254" spans="1:5" hidden="1" x14ac:dyDescent="0.25">
      <c r="A254" s="241"/>
      <c r="B254" s="10" t="s">
        <v>9</v>
      </c>
      <c r="C254" s="11">
        <v>0</v>
      </c>
      <c r="D254" s="11">
        <v>0</v>
      </c>
      <c r="E254" s="11"/>
    </row>
    <row r="255" spans="1:5" hidden="1" x14ac:dyDescent="0.25">
      <c r="A255" s="241"/>
      <c r="B255" s="12" t="s">
        <v>10</v>
      </c>
      <c r="C255" s="11">
        <v>0</v>
      </c>
      <c r="D255" s="11">
        <v>0</v>
      </c>
      <c r="E255" s="11" t="e">
        <f>D255*100/C255</f>
        <v>#DIV/0!</v>
      </c>
    </row>
    <row r="256" spans="1:5" x14ac:dyDescent="0.25">
      <c r="A256" s="241"/>
      <c r="B256" s="10" t="s">
        <v>11</v>
      </c>
      <c r="C256" s="11">
        <v>14010</v>
      </c>
      <c r="D256" s="11">
        <v>14005.7</v>
      </c>
      <c r="E256" s="11">
        <f>D256*100/C256</f>
        <v>99.969307637401855</v>
      </c>
    </row>
    <row r="257" spans="1:5" hidden="1" x14ac:dyDescent="0.25">
      <c r="A257" s="241"/>
      <c r="B257" s="12" t="s">
        <v>13</v>
      </c>
      <c r="C257" s="11">
        <v>0</v>
      </c>
      <c r="D257" s="11">
        <v>0</v>
      </c>
      <c r="E257" s="11"/>
    </row>
    <row r="258" spans="1:5" ht="46.5" customHeight="1" x14ac:dyDescent="0.25">
      <c r="A258" s="241" t="s">
        <v>70</v>
      </c>
      <c r="B258" s="22" t="s">
        <v>522</v>
      </c>
      <c r="C258" s="9">
        <f>SUM(C259:C262)</f>
        <v>10133.799999999999</v>
      </c>
      <c r="D258" s="9">
        <f>SUM(D259:D262)</f>
        <v>10133.799999999999</v>
      </c>
      <c r="E258" s="9">
        <f>D258*100/C258</f>
        <v>100</v>
      </c>
    </row>
    <row r="259" spans="1:5" hidden="1" x14ac:dyDescent="0.25">
      <c r="A259" s="241"/>
      <c r="B259" s="10" t="s">
        <v>9</v>
      </c>
      <c r="C259" s="11"/>
      <c r="D259" s="11"/>
      <c r="E259" s="11"/>
    </row>
    <row r="260" spans="1:5" x14ac:dyDescent="0.25">
      <c r="A260" s="241"/>
      <c r="B260" s="12" t="s">
        <v>10</v>
      </c>
      <c r="C260" s="11">
        <v>7000</v>
      </c>
      <c r="D260" s="11">
        <v>7000</v>
      </c>
      <c r="E260" s="11">
        <f>D260*100/C260</f>
        <v>100</v>
      </c>
    </row>
    <row r="261" spans="1:5" x14ac:dyDescent="0.25">
      <c r="A261" s="241"/>
      <c r="B261" s="10" t="s">
        <v>11</v>
      </c>
      <c r="C261" s="11">
        <v>3133.8</v>
      </c>
      <c r="D261" s="11">
        <v>3133.8</v>
      </c>
      <c r="E261" s="11">
        <f>D261*100/C261</f>
        <v>100</v>
      </c>
    </row>
    <row r="262" spans="1:5" hidden="1" x14ac:dyDescent="0.25">
      <c r="A262" s="241"/>
      <c r="B262" s="12" t="s">
        <v>13</v>
      </c>
      <c r="C262" s="11">
        <v>0</v>
      </c>
      <c r="D262" s="11"/>
      <c r="E262" s="11"/>
    </row>
    <row r="263" spans="1:5" ht="45.75" customHeight="1" x14ac:dyDescent="0.25">
      <c r="A263" s="169" t="s">
        <v>38</v>
      </c>
      <c r="B263" s="253" t="s">
        <v>754</v>
      </c>
      <c r="C263" s="253"/>
      <c r="D263" s="253"/>
      <c r="E263" s="253"/>
    </row>
    <row r="264" spans="1:5" x14ac:dyDescent="0.25">
      <c r="A264" s="241"/>
      <c r="B264" s="8" t="s">
        <v>31</v>
      </c>
      <c r="C264" s="9">
        <f>SUM(C265:C269)</f>
        <v>886300.8</v>
      </c>
      <c r="D264" s="9">
        <f>SUM(D265:D269)</f>
        <v>884857.6</v>
      </c>
      <c r="E264" s="9">
        <f t="shared" ref="E264:E269" si="19">D264*100/C264</f>
        <v>99.837165892211758</v>
      </c>
    </row>
    <row r="265" spans="1:5" ht="31.5" hidden="1" x14ac:dyDescent="0.25">
      <c r="A265" s="241"/>
      <c r="B265" s="10" t="s">
        <v>8</v>
      </c>
      <c r="C265" s="11">
        <f>C272</f>
        <v>0</v>
      </c>
      <c r="D265" s="11">
        <f>D272</f>
        <v>0</v>
      </c>
      <c r="E265" s="11" t="e">
        <f t="shared" si="19"/>
        <v>#DIV/0!</v>
      </c>
    </row>
    <row r="266" spans="1:5" hidden="1" x14ac:dyDescent="0.25">
      <c r="A266" s="241"/>
      <c r="B266" s="10" t="s">
        <v>9</v>
      </c>
      <c r="C266" s="11">
        <f t="shared" ref="C266:D269" si="20">C273+C315</f>
        <v>0</v>
      </c>
      <c r="D266" s="11">
        <f t="shared" si="20"/>
        <v>0</v>
      </c>
      <c r="E266" s="11" t="e">
        <f t="shared" si="19"/>
        <v>#DIV/0!</v>
      </c>
    </row>
    <row r="267" spans="1:5" x14ac:dyDescent="0.25">
      <c r="A267" s="241"/>
      <c r="B267" s="12" t="s">
        <v>10</v>
      </c>
      <c r="C267" s="11">
        <f t="shared" si="20"/>
        <v>500633.8</v>
      </c>
      <c r="D267" s="11">
        <f t="shared" si="20"/>
        <v>500591.2</v>
      </c>
      <c r="E267" s="11">
        <f t="shared" si="19"/>
        <v>99.991490786279314</v>
      </c>
    </row>
    <row r="268" spans="1:5" x14ac:dyDescent="0.25">
      <c r="A268" s="241"/>
      <c r="B268" s="10" t="s">
        <v>11</v>
      </c>
      <c r="C268" s="11">
        <f t="shared" si="20"/>
        <v>385667</v>
      </c>
      <c r="D268" s="11">
        <f t="shared" si="20"/>
        <v>384266.39999999997</v>
      </c>
      <c r="E268" s="11">
        <f t="shared" si="19"/>
        <v>99.636836960382922</v>
      </c>
    </row>
    <row r="269" spans="1:5" hidden="1" x14ac:dyDescent="0.25">
      <c r="A269" s="241"/>
      <c r="B269" s="12" t="s">
        <v>13</v>
      </c>
      <c r="C269" s="11">
        <f t="shared" si="20"/>
        <v>0</v>
      </c>
      <c r="D269" s="11">
        <f t="shared" si="20"/>
        <v>0</v>
      </c>
      <c r="E269" s="11" t="e">
        <f t="shared" si="19"/>
        <v>#DIV/0!</v>
      </c>
    </row>
    <row r="270" spans="1:5" x14ac:dyDescent="0.25">
      <c r="A270" s="256"/>
      <c r="B270" s="253" t="s">
        <v>14</v>
      </c>
      <c r="C270" s="253"/>
      <c r="D270" s="253"/>
      <c r="E270" s="253"/>
    </row>
    <row r="271" spans="1:5" x14ac:dyDescent="0.25">
      <c r="A271" s="256"/>
      <c r="B271" s="22" t="s">
        <v>15</v>
      </c>
      <c r="C271" s="9">
        <f>SUM(C272:C276)</f>
        <v>810414.8</v>
      </c>
      <c r="D271" s="9">
        <f>SUM(D272:D276)</f>
        <v>809477</v>
      </c>
      <c r="E271" s="9">
        <f t="shared" ref="E271:E277" si="21">D271*100/C271</f>
        <v>99.884281481532668</v>
      </c>
    </row>
    <row r="272" spans="1:5" ht="31.5" hidden="1" x14ac:dyDescent="0.25">
      <c r="A272" s="256"/>
      <c r="B272" s="10" t="s">
        <v>8</v>
      </c>
      <c r="C272" s="11">
        <f>C288</f>
        <v>0</v>
      </c>
      <c r="D272" s="11">
        <f>D288</f>
        <v>0</v>
      </c>
      <c r="E272" s="11" t="e">
        <f t="shared" si="21"/>
        <v>#DIV/0!</v>
      </c>
    </row>
    <row r="273" spans="1:5" hidden="1" x14ac:dyDescent="0.25">
      <c r="A273" s="256"/>
      <c r="B273" s="10" t="s">
        <v>9</v>
      </c>
      <c r="C273" s="11">
        <f t="shared" ref="C273:D275" si="22">C278+C283+C289+C294+C299+C304+C309</f>
        <v>0</v>
      </c>
      <c r="D273" s="11">
        <f t="shared" si="22"/>
        <v>0</v>
      </c>
      <c r="E273" s="11" t="e">
        <f t="shared" si="21"/>
        <v>#DIV/0!</v>
      </c>
    </row>
    <row r="274" spans="1:5" x14ac:dyDescent="0.25">
      <c r="A274" s="256"/>
      <c r="B274" s="12" t="s">
        <v>10</v>
      </c>
      <c r="C274" s="11">
        <f t="shared" si="22"/>
        <v>500633.8</v>
      </c>
      <c r="D274" s="11">
        <f t="shared" si="22"/>
        <v>500591.2</v>
      </c>
      <c r="E274" s="11">
        <f t="shared" si="21"/>
        <v>99.991490786279314</v>
      </c>
    </row>
    <row r="275" spans="1:5" x14ac:dyDescent="0.25">
      <c r="A275" s="256"/>
      <c r="B275" s="10" t="s">
        <v>11</v>
      </c>
      <c r="C275" s="11">
        <f t="shared" si="22"/>
        <v>309781</v>
      </c>
      <c r="D275" s="11">
        <f t="shared" si="22"/>
        <v>308885.8</v>
      </c>
      <c r="E275" s="11">
        <f t="shared" si="21"/>
        <v>99.711021657235278</v>
      </c>
    </row>
    <row r="276" spans="1:5" hidden="1" x14ac:dyDescent="0.25">
      <c r="A276" s="256"/>
      <c r="B276" s="12" t="s">
        <v>13</v>
      </c>
      <c r="C276" s="11">
        <f>C281+C286+C292+C297+C302+C307</f>
        <v>0</v>
      </c>
      <c r="D276" s="11">
        <f>D281+D286+D292+D297+D302+D307</f>
        <v>0</v>
      </c>
      <c r="E276" s="11" t="e">
        <f t="shared" si="21"/>
        <v>#DIV/0!</v>
      </c>
    </row>
    <row r="277" spans="1:5" ht="32.25" customHeight="1" x14ac:dyDescent="0.25">
      <c r="A277" s="241" t="s">
        <v>23</v>
      </c>
      <c r="B277" s="22" t="s">
        <v>39</v>
      </c>
      <c r="C277" s="9">
        <f>SUM(C278:C281)</f>
        <v>37552.199999999997</v>
      </c>
      <c r="D277" s="9">
        <f>SUM(D278:D281)</f>
        <v>37552.199999999997</v>
      </c>
      <c r="E277" s="9">
        <f t="shared" si="21"/>
        <v>100</v>
      </c>
    </row>
    <row r="278" spans="1:5" hidden="1" x14ac:dyDescent="0.25">
      <c r="A278" s="241"/>
      <c r="B278" s="10" t="s">
        <v>9</v>
      </c>
      <c r="C278" s="11">
        <v>0</v>
      </c>
      <c r="D278" s="11">
        <v>0</v>
      </c>
      <c r="E278" s="11"/>
    </row>
    <row r="279" spans="1:5" hidden="1" x14ac:dyDescent="0.25">
      <c r="A279" s="241"/>
      <c r="B279" s="12" t="s">
        <v>10</v>
      </c>
      <c r="C279" s="11"/>
      <c r="D279" s="11"/>
      <c r="E279" s="11"/>
    </row>
    <row r="280" spans="1:5" x14ac:dyDescent="0.25">
      <c r="A280" s="241"/>
      <c r="B280" s="10" t="s">
        <v>11</v>
      </c>
      <c r="C280" s="11">
        <v>37552.199999999997</v>
      </c>
      <c r="D280" s="11">
        <v>37552.199999999997</v>
      </c>
      <c r="E280" s="11">
        <f t="shared" ref="E280:E285" si="23">D280*100/C280</f>
        <v>100</v>
      </c>
    </row>
    <row r="281" spans="1:5" hidden="1" x14ac:dyDescent="0.25">
      <c r="A281" s="241"/>
      <c r="B281" s="12" t="s">
        <v>13</v>
      </c>
      <c r="C281" s="11">
        <v>0</v>
      </c>
      <c r="D281" s="11">
        <v>0</v>
      </c>
      <c r="E281" s="11" t="e">
        <f t="shared" si="23"/>
        <v>#DIV/0!</v>
      </c>
    </row>
    <row r="282" spans="1:5" ht="33" customHeight="1" x14ac:dyDescent="0.25">
      <c r="A282" s="241" t="s">
        <v>24</v>
      </c>
      <c r="B282" s="22" t="s">
        <v>40</v>
      </c>
      <c r="C282" s="9">
        <f>SUM(C283:C286)</f>
        <v>35669.9</v>
      </c>
      <c r="D282" s="9">
        <f>SUM(D283:D286)</f>
        <v>35650.199999999997</v>
      </c>
      <c r="E282" s="9">
        <f t="shared" si="23"/>
        <v>99.944771361848481</v>
      </c>
    </row>
    <row r="283" spans="1:5" hidden="1" x14ac:dyDescent="0.25">
      <c r="A283" s="241"/>
      <c r="B283" s="10" t="s">
        <v>9</v>
      </c>
      <c r="C283" s="11">
        <v>0</v>
      </c>
      <c r="D283" s="11">
        <v>0</v>
      </c>
      <c r="E283" s="11" t="e">
        <f t="shared" si="23"/>
        <v>#DIV/0!</v>
      </c>
    </row>
    <row r="284" spans="1:5" hidden="1" x14ac:dyDescent="0.25">
      <c r="A284" s="241"/>
      <c r="B284" s="12" t="s">
        <v>10</v>
      </c>
      <c r="C284" s="11">
        <v>0</v>
      </c>
      <c r="D284" s="11">
        <v>0</v>
      </c>
      <c r="E284" s="11" t="e">
        <f t="shared" si="23"/>
        <v>#DIV/0!</v>
      </c>
    </row>
    <row r="285" spans="1:5" x14ac:dyDescent="0.25">
      <c r="A285" s="241"/>
      <c r="B285" s="10" t="s">
        <v>11</v>
      </c>
      <c r="C285" s="11">
        <v>35669.9</v>
      </c>
      <c r="D285" s="11">
        <v>35650.199999999997</v>
      </c>
      <c r="E285" s="11">
        <f t="shared" si="23"/>
        <v>99.944771361848481</v>
      </c>
    </row>
    <row r="286" spans="1:5" hidden="1" x14ac:dyDescent="0.25">
      <c r="A286" s="241"/>
      <c r="B286" s="12" t="s">
        <v>13</v>
      </c>
      <c r="C286" s="11">
        <v>0</v>
      </c>
      <c r="D286" s="11">
        <v>0</v>
      </c>
      <c r="E286" s="11"/>
    </row>
    <row r="287" spans="1:5" ht="33" customHeight="1" x14ac:dyDescent="0.25">
      <c r="A287" s="241" t="s">
        <v>4</v>
      </c>
      <c r="B287" s="22" t="s">
        <v>450</v>
      </c>
      <c r="C287" s="9">
        <f>SUM(C288:C292)</f>
        <v>725370.8</v>
      </c>
      <c r="D287" s="9">
        <f>SUM(D288:D292)</f>
        <v>725362.8</v>
      </c>
      <c r="E287" s="9">
        <f>D287*100/C287</f>
        <v>99.99889711579236</v>
      </c>
    </row>
    <row r="288" spans="1:5" s="30" customFormat="1" ht="31.5" hidden="1" x14ac:dyDescent="0.25">
      <c r="A288" s="241"/>
      <c r="B288" s="10" t="s">
        <v>8</v>
      </c>
      <c r="C288" s="11"/>
      <c r="D288" s="11"/>
      <c r="E288" s="11" t="e">
        <f>D288*100/C288</f>
        <v>#DIV/0!</v>
      </c>
    </row>
    <row r="289" spans="1:5" hidden="1" x14ac:dyDescent="0.25">
      <c r="A289" s="241"/>
      <c r="B289" s="10" t="s">
        <v>9</v>
      </c>
      <c r="C289" s="11">
        <v>0</v>
      </c>
      <c r="D289" s="11">
        <v>0</v>
      </c>
      <c r="E289" s="11"/>
    </row>
    <row r="290" spans="1:5" x14ac:dyDescent="0.25">
      <c r="A290" s="241"/>
      <c r="B290" s="12" t="s">
        <v>10</v>
      </c>
      <c r="C290" s="11">
        <v>498883.8</v>
      </c>
      <c r="D290" s="11">
        <v>498883.7</v>
      </c>
      <c r="E290" s="11">
        <f>D290*100/C290</f>
        <v>99.999979955252101</v>
      </c>
    </row>
    <row r="291" spans="1:5" x14ac:dyDescent="0.25">
      <c r="A291" s="241"/>
      <c r="B291" s="10" t="s">
        <v>11</v>
      </c>
      <c r="C291" s="11">
        <v>226487</v>
      </c>
      <c r="D291" s="11">
        <v>226479.1</v>
      </c>
      <c r="E291" s="11">
        <f>D291*100/C291</f>
        <v>99.996511941082716</v>
      </c>
    </row>
    <row r="292" spans="1:5" hidden="1" x14ac:dyDescent="0.25">
      <c r="A292" s="241"/>
      <c r="B292" s="12" t="s">
        <v>13</v>
      </c>
      <c r="C292" s="11">
        <v>0</v>
      </c>
      <c r="D292" s="11">
        <v>0</v>
      </c>
      <c r="E292" s="11"/>
    </row>
    <row r="293" spans="1:5" ht="33" hidden="1" customHeight="1" x14ac:dyDescent="0.25">
      <c r="A293" s="241" t="s">
        <v>5</v>
      </c>
      <c r="B293" s="22" t="s">
        <v>41</v>
      </c>
      <c r="C293" s="9">
        <f>SUM(C294:C297)</f>
        <v>0</v>
      </c>
      <c r="D293" s="9">
        <f>SUM(D294:D297)</f>
        <v>0</v>
      </c>
      <c r="E293" s="9" t="e">
        <f>D293*100/C293</f>
        <v>#DIV/0!</v>
      </c>
    </row>
    <row r="294" spans="1:5" hidden="1" x14ac:dyDescent="0.25">
      <c r="A294" s="241"/>
      <c r="B294" s="10" t="s">
        <v>9</v>
      </c>
      <c r="C294" s="11">
        <v>0</v>
      </c>
      <c r="D294" s="11">
        <v>0</v>
      </c>
      <c r="E294" s="11"/>
    </row>
    <row r="295" spans="1:5" hidden="1" x14ac:dyDescent="0.25">
      <c r="A295" s="241"/>
      <c r="B295" s="12" t="s">
        <v>10</v>
      </c>
      <c r="C295" s="11">
        <v>0</v>
      </c>
      <c r="D295" s="11">
        <v>0</v>
      </c>
      <c r="E295" s="11" t="e">
        <f t="shared" ref="E295:E305" si="24">D295*100/C295</f>
        <v>#DIV/0!</v>
      </c>
    </row>
    <row r="296" spans="1:5" hidden="1" x14ac:dyDescent="0.25">
      <c r="A296" s="241"/>
      <c r="B296" s="10" t="s">
        <v>11</v>
      </c>
      <c r="C296" s="11">
        <v>0</v>
      </c>
      <c r="D296" s="11">
        <v>0</v>
      </c>
      <c r="E296" s="11" t="e">
        <f t="shared" si="24"/>
        <v>#DIV/0!</v>
      </c>
    </row>
    <row r="297" spans="1:5" hidden="1" x14ac:dyDescent="0.25">
      <c r="A297" s="241"/>
      <c r="B297" s="12" t="s">
        <v>13</v>
      </c>
      <c r="C297" s="11">
        <v>0</v>
      </c>
      <c r="D297" s="11">
        <v>0</v>
      </c>
      <c r="E297" s="11" t="e">
        <f t="shared" si="24"/>
        <v>#DIV/0!</v>
      </c>
    </row>
    <row r="298" spans="1:5" ht="33" hidden="1" customHeight="1" x14ac:dyDescent="0.25">
      <c r="A298" s="241" t="s">
        <v>6</v>
      </c>
      <c r="B298" s="22" t="s">
        <v>42</v>
      </c>
      <c r="C298" s="9">
        <f>SUM(C299:C302)</f>
        <v>0</v>
      </c>
      <c r="D298" s="9">
        <f>SUM(D299:D302)</f>
        <v>0</v>
      </c>
      <c r="E298" s="9"/>
    </row>
    <row r="299" spans="1:5" hidden="1" x14ac:dyDescent="0.25">
      <c r="A299" s="241"/>
      <c r="B299" s="10" t="s">
        <v>9</v>
      </c>
      <c r="C299" s="11">
        <v>0</v>
      </c>
      <c r="D299" s="11">
        <v>0</v>
      </c>
      <c r="E299" s="11"/>
    </row>
    <row r="300" spans="1:5" hidden="1" x14ac:dyDescent="0.25">
      <c r="A300" s="241"/>
      <c r="B300" s="12" t="s">
        <v>10</v>
      </c>
      <c r="C300" s="11">
        <v>0</v>
      </c>
      <c r="D300" s="11">
        <v>0</v>
      </c>
      <c r="E300" s="11"/>
    </row>
    <row r="301" spans="1:5" hidden="1" x14ac:dyDescent="0.25">
      <c r="A301" s="241"/>
      <c r="B301" s="10" t="s">
        <v>11</v>
      </c>
      <c r="C301" s="11">
        <v>0</v>
      </c>
      <c r="D301" s="11">
        <v>0</v>
      </c>
      <c r="E301" s="11"/>
    </row>
    <row r="302" spans="1:5" hidden="1" x14ac:dyDescent="0.25">
      <c r="A302" s="241"/>
      <c r="B302" s="12" t="s">
        <v>13</v>
      </c>
      <c r="C302" s="11">
        <v>0</v>
      </c>
      <c r="D302" s="11">
        <v>0</v>
      </c>
      <c r="E302" s="11" t="e">
        <f t="shared" si="24"/>
        <v>#DIV/0!</v>
      </c>
    </row>
    <row r="303" spans="1:5" ht="32.25" hidden="1" customHeight="1" x14ac:dyDescent="0.25">
      <c r="A303" s="241" t="s">
        <v>5</v>
      </c>
      <c r="B303" s="22" t="s">
        <v>43</v>
      </c>
      <c r="C303" s="9">
        <f>SUM(C304:C307)</f>
        <v>0</v>
      </c>
      <c r="D303" s="9">
        <f>SUM(D304:D307)</f>
        <v>0</v>
      </c>
      <c r="E303" s="9" t="e">
        <f t="shared" si="24"/>
        <v>#DIV/0!</v>
      </c>
    </row>
    <row r="304" spans="1:5" hidden="1" x14ac:dyDescent="0.25">
      <c r="A304" s="241"/>
      <c r="B304" s="10" t="s">
        <v>9</v>
      </c>
      <c r="C304" s="11"/>
      <c r="D304" s="11"/>
      <c r="E304" s="11" t="e">
        <f t="shared" si="24"/>
        <v>#DIV/0!</v>
      </c>
    </row>
    <row r="305" spans="1:5" hidden="1" x14ac:dyDescent="0.25">
      <c r="A305" s="241"/>
      <c r="B305" s="12" t="s">
        <v>10</v>
      </c>
      <c r="C305" s="11"/>
      <c r="D305" s="11"/>
      <c r="E305" s="11" t="e">
        <f t="shared" si="24"/>
        <v>#DIV/0!</v>
      </c>
    </row>
    <row r="306" spans="1:5" hidden="1" x14ac:dyDescent="0.25">
      <c r="A306" s="241"/>
      <c r="B306" s="10" t="s">
        <v>11</v>
      </c>
      <c r="C306" s="11"/>
      <c r="D306" s="11"/>
      <c r="E306" s="11" t="e">
        <f>D306*100/C306</f>
        <v>#DIV/0!</v>
      </c>
    </row>
    <row r="307" spans="1:5" hidden="1" x14ac:dyDescent="0.25">
      <c r="A307" s="241"/>
      <c r="B307" s="12" t="s">
        <v>13</v>
      </c>
      <c r="C307" s="11">
        <v>0</v>
      </c>
      <c r="D307" s="11">
        <v>0</v>
      </c>
      <c r="E307" s="11"/>
    </row>
    <row r="308" spans="1:5" ht="31.5" customHeight="1" x14ac:dyDescent="0.25">
      <c r="A308" s="241" t="s">
        <v>5</v>
      </c>
      <c r="B308" s="22" t="s">
        <v>44</v>
      </c>
      <c r="C308" s="9">
        <f>SUM(C309:C312)</f>
        <v>11821.9</v>
      </c>
      <c r="D308" s="9">
        <f>SUM(D309:D312)</f>
        <v>10911.8</v>
      </c>
      <c r="E308" s="9">
        <f>D308*100/C308</f>
        <v>92.301575888816515</v>
      </c>
    </row>
    <row r="309" spans="1:5" hidden="1" x14ac:dyDescent="0.25">
      <c r="A309" s="241"/>
      <c r="B309" s="10" t="s">
        <v>9</v>
      </c>
      <c r="C309" s="11"/>
      <c r="D309" s="11"/>
      <c r="E309" s="11" t="e">
        <f>D309*100/C309</f>
        <v>#DIV/0!</v>
      </c>
    </row>
    <row r="310" spans="1:5" x14ac:dyDescent="0.25">
      <c r="A310" s="241"/>
      <c r="B310" s="12" t="s">
        <v>10</v>
      </c>
      <c r="C310" s="11">
        <v>1750</v>
      </c>
      <c r="D310" s="11">
        <v>1707.5</v>
      </c>
      <c r="E310" s="11">
        <f>D310*100/C310</f>
        <v>97.571428571428569</v>
      </c>
    </row>
    <row r="311" spans="1:5" x14ac:dyDescent="0.25">
      <c r="A311" s="241"/>
      <c r="B311" s="10" t="s">
        <v>11</v>
      </c>
      <c r="C311" s="11">
        <v>10071.9</v>
      </c>
      <c r="D311" s="11">
        <v>9204.2999999999993</v>
      </c>
      <c r="E311" s="11">
        <f>D311*100/C311</f>
        <v>91.385935126440884</v>
      </c>
    </row>
    <row r="312" spans="1:5" hidden="1" x14ac:dyDescent="0.25">
      <c r="A312" s="241"/>
      <c r="B312" s="12" t="s">
        <v>13</v>
      </c>
      <c r="C312" s="11"/>
      <c r="D312" s="11"/>
      <c r="E312" s="11"/>
    </row>
    <row r="313" spans="1:5" x14ac:dyDescent="0.25">
      <c r="A313" s="241"/>
      <c r="B313" s="253" t="s">
        <v>16</v>
      </c>
      <c r="C313" s="253"/>
      <c r="D313" s="253"/>
      <c r="E313" s="253"/>
    </row>
    <row r="314" spans="1:5" x14ac:dyDescent="0.25">
      <c r="A314" s="241"/>
      <c r="B314" s="22" t="s">
        <v>17</v>
      </c>
      <c r="C314" s="9">
        <f>SUM(C315:C318)</f>
        <v>75886</v>
      </c>
      <c r="D314" s="9">
        <f>SUM(D315:D318)</f>
        <v>75380.599999999991</v>
      </c>
      <c r="E314" s="9">
        <f>E317</f>
        <v>99.334001001502244</v>
      </c>
    </row>
    <row r="315" spans="1:5" hidden="1" x14ac:dyDescent="0.25">
      <c r="A315" s="241"/>
      <c r="B315" s="10" t="s">
        <v>9</v>
      </c>
      <c r="C315" s="11">
        <f t="shared" ref="C315:D318" si="25">C320+C325+C330</f>
        <v>0</v>
      </c>
      <c r="D315" s="11">
        <f t="shared" si="25"/>
        <v>0</v>
      </c>
      <c r="E315" s="11"/>
    </row>
    <row r="316" spans="1:5" hidden="1" x14ac:dyDescent="0.25">
      <c r="A316" s="241"/>
      <c r="B316" s="12" t="s">
        <v>10</v>
      </c>
      <c r="C316" s="11">
        <f t="shared" si="25"/>
        <v>0</v>
      </c>
      <c r="D316" s="11">
        <f t="shared" si="25"/>
        <v>0</v>
      </c>
      <c r="E316" s="11" t="e">
        <f>D316*100/C316</f>
        <v>#DIV/0!</v>
      </c>
    </row>
    <row r="317" spans="1:5" x14ac:dyDescent="0.25">
      <c r="A317" s="241"/>
      <c r="B317" s="10" t="s">
        <v>11</v>
      </c>
      <c r="C317" s="11">
        <f>C322+C327+C332</f>
        <v>75886</v>
      </c>
      <c r="D317" s="11">
        <f>D322+D327+D332</f>
        <v>75380.599999999991</v>
      </c>
      <c r="E317" s="11">
        <f>D317*100/C317</f>
        <v>99.334001001502244</v>
      </c>
    </row>
    <row r="318" spans="1:5" hidden="1" x14ac:dyDescent="0.25">
      <c r="A318" s="241"/>
      <c r="B318" s="12" t="s">
        <v>13</v>
      </c>
      <c r="C318" s="11">
        <f t="shared" si="25"/>
        <v>0</v>
      </c>
      <c r="D318" s="11">
        <f t="shared" si="25"/>
        <v>0</v>
      </c>
      <c r="E318" s="11"/>
    </row>
    <row r="319" spans="1:5" ht="63" customHeight="1" x14ac:dyDescent="0.25">
      <c r="A319" s="257" t="s">
        <v>6</v>
      </c>
      <c r="B319" s="22" t="s">
        <v>45</v>
      </c>
      <c r="C319" s="9">
        <f>SUM(C320:C323)</f>
        <v>36660.5</v>
      </c>
      <c r="D319" s="9">
        <f>SUM(D320:D323)</f>
        <v>36236.5</v>
      </c>
      <c r="E319" s="9">
        <f>D319*100/C319</f>
        <v>98.843441851584132</v>
      </c>
    </row>
    <row r="320" spans="1:5" hidden="1" x14ac:dyDescent="0.25">
      <c r="A320" s="257"/>
      <c r="B320" s="10" t="s">
        <v>9</v>
      </c>
      <c r="C320" s="11">
        <v>0</v>
      </c>
      <c r="D320" s="11">
        <v>0</v>
      </c>
      <c r="E320" s="11"/>
    </row>
    <row r="321" spans="1:5" hidden="1" x14ac:dyDescent="0.25">
      <c r="A321" s="257"/>
      <c r="B321" s="12" t="s">
        <v>10</v>
      </c>
      <c r="C321" s="11">
        <v>0</v>
      </c>
      <c r="D321" s="11">
        <v>0</v>
      </c>
      <c r="E321" s="11"/>
    </row>
    <row r="322" spans="1:5" x14ac:dyDescent="0.25">
      <c r="A322" s="257"/>
      <c r="B322" s="10" t="s">
        <v>11</v>
      </c>
      <c r="C322" s="11">
        <v>36660.5</v>
      </c>
      <c r="D322" s="11">
        <v>36236.5</v>
      </c>
      <c r="E322" s="11">
        <f>D322*100/C322</f>
        <v>98.843441851584132</v>
      </c>
    </row>
    <row r="323" spans="1:5" hidden="1" x14ac:dyDescent="0.25">
      <c r="A323" s="257"/>
      <c r="B323" s="12" t="s">
        <v>13</v>
      </c>
      <c r="C323" s="11">
        <v>0</v>
      </c>
      <c r="D323" s="29">
        <v>0</v>
      </c>
      <c r="E323" s="29"/>
    </row>
    <row r="324" spans="1:5" ht="47.25" x14ac:dyDescent="0.25">
      <c r="A324" s="241" t="s">
        <v>27</v>
      </c>
      <c r="B324" s="22" t="s">
        <v>46</v>
      </c>
      <c r="C324" s="9">
        <f>SUM(C325:C328)</f>
        <v>38866.6</v>
      </c>
      <c r="D324" s="9">
        <f>SUM(D325:D328)</f>
        <v>38785.199999999997</v>
      </c>
      <c r="E324" s="9">
        <f>D324*100/C324</f>
        <v>99.7905656785003</v>
      </c>
    </row>
    <row r="325" spans="1:5" hidden="1" x14ac:dyDescent="0.25">
      <c r="A325" s="241"/>
      <c r="B325" s="10" t="s">
        <v>9</v>
      </c>
      <c r="C325" s="11">
        <v>0</v>
      </c>
      <c r="D325" s="11">
        <v>0</v>
      </c>
      <c r="E325" s="11"/>
    </row>
    <row r="326" spans="1:5" hidden="1" x14ac:dyDescent="0.25">
      <c r="A326" s="241"/>
      <c r="B326" s="12" t="s">
        <v>10</v>
      </c>
      <c r="C326" s="11">
        <v>0</v>
      </c>
      <c r="D326" s="11">
        <v>0</v>
      </c>
      <c r="E326" s="11"/>
    </row>
    <row r="327" spans="1:5" x14ac:dyDescent="0.25">
      <c r="A327" s="241"/>
      <c r="B327" s="10" t="s">
        <v>11</v>
      </c>
      <c r="C327" s="11">
        <v>38866.6</v>
      </c>
      <c r="D327" s="11">
        <v>38785.199999999997</v>
      </c>
      <c r="E327" s="11">
        <f>D327*100/C327</f>
        <v>99.7905656785003</v>
      </c>
    </row>
    <row r="328" spans="1:5" hidden="1" x14ac:dyDescent="0.25">
      <c r="A328" s="241"/>
      <c r="B328" s="12" t="s">
        <v>13</v>
      </c>
      <c r="C328" s="11">
        <v>0</v>
      </c>
      <c r="D328" s="11">
        <v>0</v>
      </c>
      <c r="E328" s="11"/>
    </row>
    <row r="329" spans="1:5" ht="49.5" customHeight="1" x14ac:dyDescent="0.25">
      <c r="A329" s="258" t="s">
        <v>28</v>
      </c>
      <c r="B329" s="22" t="s">
        <v>47</v>
      </c>
      <c r="C329" s="9">
        <f>SUM(C330:C333)</f>
        <v>358.9</v>
      </c>
      <c r="D329" s="9">
        <f>SUM(D330:D333)</f>
        <v>358.9</v>
      </c>
      <c r="E329" s="9">
        <f>D329*100/C329</f>
        <v>100</v>
      </c>
    </row>
    <row r="330" spans="1:5" hidden="1" x14ac:dyDescent="0.25">
      <c r="A330" s="259"/>
      <c r="B330" s="10" t="s">
        <v>9</v>
      </c>
      <c r="C330" s="11">
        <v>0</v>
      </c>
      <c r="D330" s="11">
        <v>0</v>
      </c>
      <c r="E330" s="11"/>
    </row>
    <row r="331" spans="1:5" hidden="1" x14ac:dyDescent="0.25">
      <c r="A331" s="259"/>
      <c r="B331" s="12" t="s">
        <v>10</v>
      </c>
      <c r="C331" s="11"/>
      <c r="D331" s="11">
        <v>0</v>
      </c>
      <c r="E331" s="11"/>
    </row>
    <row r="332" spans="1:5" x14ac:dyDescent="0.25">
      <c r="A332" s="259"/>
      <c r="B332" s="10" t="s">
        <v>11</v>
      </c>
      <c r="C332" s="11">
        <v>358.9</v>
      </c>
      <c r="D332" s="11">
        <v>358.9</v>
      </c>
      <c r="E332" s="11">
        <f>D332*100/C332</f>
        <v>100</v>
      </c>
    </row>
    <row r="333" spans="1:5" hidden="1" x14ac:dyDescent="0.25">
      <c r="A333" s="260"/>
      <c r="B333" s="12" t="s">
        <v>13</v>
      </c>
      <c r="C333" s="11">
        <v>0</v>
      </c>
      <c r="D333" s="11">
        <v>0</v>
      </c>
      <c r="E333" s="11"/>
    </row>
    <row r="334" spans="1:5" ht="30.75" customHeight="1" x14ac:dyDescent="0.25">
      <c r="A334" s="169" t="s">
        <v>48</v>
      </c>
      <c r="B334" s="253" t="s">
        <v>438</v>
      </c>
      <c r="C334" s="253"/>
      <c r="D334" s="253"/>
      <c r="E334" s="253"/>
    </row>
    <row r="335" spans="1:5" x14ac:dyDescent="0.25">
      <c r="A335" s="241"/>
      <c r="B335" s="22" t="s">
        <v>31</v>
      </c>
      <c r="C335" s="9">
        <f>SUM(C336:C339)</f>
        <v>1188473</v>
      </c>
      <c r="D335" s="9">
        <f>SUM(D336:D339)</f>
        <v>1161505.3999999999</v>
      </c>
      <c r="E335" s="9">
        <f>D335*100/C335</f>
        <v>97.730903436594673</v>
      </c>
    </row>
    <row r="336" spans="1:5" hidden="1" x14ac:dyDescent="0.25">
      <c r="A336" s="241"/>
      <c r="B336" s="10" t="s">
        <v>9</v>
      </c>
      <c r="C336" s="11">
        <f t="shared" ref="C336:D339" si="26">C342+C348</f>
        <v>0</v>
      </c>
      <c r="D336" s="11">
        <f t="shared" si="26"/>
        <v>0</v>
      </c>
      <c r="E336" s="11"/>
    </row>
    <row r="337" spans="1:5" x14ac:dyDescent="0.25">
      <c r="A337" s="241"/>
      <c r="B337" s="12" t="s">
        <v>10</v>
      </c>
      <c r="C337" s="11">
        <f t="shared" si="26"/>
        <v>402796.60000000003</v>
      </c>
      <c r="D337" s="11">
        <f>D343+D349</f>
        <v>392295.8</v>
      </c>
      <c r="E337" s="11">
        <f>D337*100/C337</f>
        <v>97.393026654147519</v>
      </c>
    </row>
    <row r="338" spans="1:5" x14ac:dyDescent="0.25">
      <c r="A338" s="241"/>
      <c r="B338" s="10" t="s">
        <v>11</v>
      </c>
      <c r="C338" s="11">
        <f t="shared" si="26"/>
        <v>785676.39999999991</v>
      </c>
      <c r="D338" s="11">
        <f t="shared" si="26"/>
        <v>769209.59999999986</v>
      </c>
      <c r="E338" s="11">
        <f>D338*100/C338</f>
        <v>97.904124395234462</v>
      </c>
    </row>
    <row r="339" spans="1:5" hidden="1" x14ac:dyDescent="0.25">
      <c r="A339" s="241"/>
      <c r="B339" s="12" t="s">
        <v>13</v>
      </c>
      <c r="C339" s="11">
        <f t="shared" si="26"/>
        <v>0</v>
      </c>
      <c r="D339" s="11">
        <f t="shared" si="26"/>
        <v>0</v>
      </c>
      <c r="E339" s="11"/>
    </row>
    <row r="340" spans="1:5" hidden="1" x14ac:dyDescent="0.25">
      <c r="A340" s="241"/>
      <c r="B340" s="253" t="s">
        <v>14</v>
      </c>
      <c r="C340" s="253"/>
      <c r="D340" s="253"/>
      <c r="E340" s="253"/>
    </row>
    <row r="341" spans="1:5" hidden="1" x14ac:dyDescent="0.25">
      <c r="A341" s="241"/>
      <c r="B341" s="22" t="s">
        <v>15</v>
      </c>
      <c r="C341" s="9">
        <f>SUM(C342:C345)</f>
        <v>0</v>
      </c>
      <c r="D341" s="9">
        <f>SUM(D342:D345)</f>
        <v>0</v>
      </c>
      <c r="E341" s="9"/>
    </row>
    <row r="342" spans="1:5" hidden="1" x14ac:dyDescent="0.25">
      <c r="A342" s="241"/>
      <c r="B342" s="10" t="s">
        <v>9</v>
      </c>
      <c r="C342" s="11">
        <v>0</v>
      </c>
      <c r="D342" s="11">
        <v>0</v>
      </c>
      <c r="E342" s="11"/>
    </row>
    <row r="343" spans="1:5" hidden="1" x14ac:dyDescent="0.25">
      <c r="A343" s="241"/>
      <c r="B343" s="10" t="s">
        <v>10</v>
      </c>
      <c r="C343" s="11">
        <v>0</v>
      </c>
      <c r="D343" s="11">
        <v>0</v>
      </c>
      <c r="E343" s="11"/>
    </row>
    <row r="344" spans="1:5" hidden="1" x14ac:dyDescent="0.25">
      <c r="A344" s="241"/>
      <c r="B344" s="10" t="s">
        <v>11</v>
      </c>
      <c r="C344" s="11">
        <v>0</v>
      </c>
      <c r="D344" s="11">
        <v>0</v>
      </c>
      <c r="E344" s="11"/>
    </row>
    <row r="345" spans="1:5" hidden="1" x14ac:dyDescent="0.25">
      <c r="A345" s="241"/>
      <c r="B345" s="12" t="s">
        <v>13</v>
      </c>
      <c r="C345" s="11">
        <v>0</v>
      </c>
      <c r="D345" s="11">
        <v>0</v>
      </c>
      <c r="E345" s="11"/>
    </row>
    <row r="346" spans="1:5" x14ac:dyDescent="0.25">
      <c r="A346" s="241"/>
      <c r="B346" s="253" t="s">
        <v>16</v>
      </c>
      <c r="C346" s="253"/>
      <c r="D346" s="253"/>
      <c r="E346" s="253"/>
    </row>
    <row r="347" spans="1:5" x14ac:dyDescent="0.25">
      <c r="A347" s="241"/>
      <c r="B347" s="22" t="s">
        <v>17</v>
      </c>
      <c r="C347" s="9">
        <f>SUM(C348:C351)</f>
        <v>1188473</v>
      </c>
      <c r="D347" s="9">
        <f>SUM(D348:D351)</f>
        <v>1161505.3999999999</v>
      </c>
      <c r="E347" s="9">
        <f>D347*100/C347</f>
        <v>97.730903436594673</v>
      </c>
    </row>
    <row r="348" spans="1:5" hidden="1" x14ac:dyDescent="0.25">
      <c r="A348" s="241"/>
      <c r="B348" s="10" t="s">
        <v>9</v>
      </c>
      <c r="C348" s="11">
        <f t="shared" ref="C348:D351" si="27">C408+C353+C358+C363+C368+C373+C378+C383+C388+C393+C398+C403</f>
        <v>0</v>
      </c>
      <c r="D348" s="11">
        <f t="shared" si="27"/>
        <v>0</v>
      </c>
      <c r="E348" s="11"/>
    </row>
    <row r="349" spans="1:5" x14ac:dyDescent="0.25">
      <c r="A349" s="241"/>
      <c r="B349" s="10" t="s">
        <v>10</v>
      </c>
      <c r="C349" s="11">
        <f t="shared" si="27"/>
        <v>402796.60000000003</v>
      </c>
      <c r="D349" s="11">
        <f t="shared" si="27"/>
        <v>392295.8</v>
      </c>
      <c r="E349" s="11">
        <f>D349*100/C349</f>
        <v>97.393026654147519</v>
      </c>
    </row>
    <row r="350" spans="1:5" x14ac:dyDescent="0.25">
      <c r="A350" s="241"/>
      <c r="B350" s="10" t="s">
        <v>11</v>
      </c>
      <c r="C350" s="11">
        <f t="shared" si="27"/>
        <v>785676.39999999991</v>
      </c>
      <c r="D350" s="11">
        <f t="shared" si="27"/>
        <v>769209.59999999986</v>
      </c>
      <c r="E350" s="11">
        <f>D350*100/C350</f>
        <v>97.904124395234462</v>
      </c>
    </row>
    <row r="351" spans="1:5" hidden="1" x14ac:dyDescent="0.25">
      <c r="A351" s="241"/>
      <c r="B351" s="12" t="s">
        <v>13</v>
      </c>
      <c r="C351" s="11">
        <f t="shared" si="27"/>
        <v>0</v>
      </c>
      <c r="D351" s="11">
        <f t="shared" si="27"/>
        <v>0</v>
      </c>
      <c r="E351" s="11"/>
    </row>
    <row r="352" spans="1:5" ht="32.25" customHeight="1" x14ac:dyDescent="0.25">
      <c r="A352" s="241" t="s">
        <v>23</v>
      </c>
      <c r="B352" s="22" t="s">
        <v>49</v>
      </c>
      <c r="C352" s="9">
        <f>SUM(C353:C356)</f>
        <v>657772.19999999995</v>
      </c>
      <c r="D352" s="9">
        <f>SUM(D353:D356)</f>
        <v>646534.39999999991</v>
      </c>
      <c r="E352" s="9">
        <f>D352*100/C352</f>
        <v>98.29153618836429</v>
      </c>
    </row>
    <row r="353" spans="1:5" hidden="1" x14ac:dyDescent="0.25">
      <c r="A353" s="241"/>
      <c r="B353" s="10" t="s">
        <v>9</v>
      </c>
      <c r="C353" s="11">
        <v>0</v>
      </c>
      <c r="D353" s="11">
        <v>0</v>
      </c>
      <c r="E353" s="11"/>
    </row>
    <row r="354" spans="1:5" x14ac:dyDescent="0.25">
      <c r="A354" s="241"/>
      <c r="B354" s="10" t="s">
        <v>10</v>
      </c>
      <c r="C354" s="11">
        <v>399307.9</v>
      </c>
      <c r="D354" s="11">
        <v>390012.6</v>
      </c>
      <c r="E354" s="11">
        <f>D354*100/C354</f>
        <v>97.672147232749452</v>
      </c>
    </row>
    <row r="355" spans="1:5" x14ac:dyDescent="0.25">
      <c r="A355" s="241"/>
      <c r="B355" s="10" t="s">
        <v>11</v>
      </c>
      <c r="C355" s="11">
        <v>258464.3</v>
      </c>
      <c r="D355" s="11">
        <v>256521.8</v>
      </c>
      <c r="E355" s="11">
        <f>D355*100/C355</f>
        <v>99.248445530001632</v>
      </c>
    </row>
    <row r="356" spans="1:5" hidden="1" x14ac:dyDescent="0.25">
      <c r="A356" s="241"/>
      <c r="B356" s="12" t="s">
        <v>13</v>
      </c>
      <c r="C356" s="11">
        <v>0</v>
      </c>
      <c r="D356" s="11">
        <v>0</v>
      </c>
      <c r="E356" s="11"/>
    </row>
    <row r="357" spans="1:5" ht="31.5" customHeight="1" x14ac:dyDescent="0.25">
      <c r="A357" s="241" t="s">
        <v>24</v>
      </c>
      <c r="B357" s="22" t="s">
        <v>50</v>
      </c>
      <c r="C357" s="9">
        <f>SUM(C358:C361)</f>
        <v>50350.5</v>
      </c>
      <c r="D357" s="9">
        <f>SUM(D358:D361)</f>
        <v>42840</v>
      </c>
      <c r="E357" s="9">
        <f>D357*100/C357</f>
        <v>85.08356421485388</v>
      </c>
    </row>
    <row r="358" spans="1:5" hidden="1" x14ac:dyDescent="0.25">
      <c r="A358" s="241"/>
      <c r="B358" s="12" t="s">
        <v>9</v>
      </c>
      <c r="C358" s="11">
        <v>0</v>
      </c>
      <c r="D358" s="11">
        <v>0</v>
      </c>
      <c r="E358" s="11"/>
    </row>
    <row r="359" spans="1:5" hidden="1" x14ac:dyDescent="0.25">
      <c r="A359" s="241"/>
      <c r="B359" s="12" t="s">
        <v>10</v>
      </c>
      <c r="C359" s="11"/>
      <c r="D359" s="11"/>
      <c r="E359" s="11" t="e">
        <f>D359*100/C359</f>
        <v>#DIV/0!</v>
      </c>
    </row>
    <row r="360" spans="1:5" x14ac:dyDescent="0.25">
      <c r="A360" s="241"/>
      <c r="B360" s="12" t="s">
        <v>11</v>
      </c>
      <c r="C360" s="11">
        <v>50350.5</v>
      </c>
      <c r="D360" s="11">
        <v>42840</v>
      </c>
      <c r="E360" s="11">
        <f>D360*100/C360</f>
        <v>85.08356421485388</v>
      </c>
    </row>
    <row r="361" spans="1:5" hidden="1" x14ac:dyDescent="0.25">
      <c r="A361" s="241"/>
      <c r="B361" s="12" t="s">
        <v>13</v>
      </c>
      <c r="C361" s="11">
        <v>0</v>
      </c>
      <c r="D361" s="11">
        <v>0</v>
      </c>
      <c r="E361" s="11"/>
    </row>
    <row r="362" spans="1:5" ht="34.5" customHeight="1" x14ac:dyDescent="0.25">
      <c r="A362" s="241" t="s">
        <v>4</v>
      </c>
      <c r="B362" s="22" t="s">
        <v>51</v>
      </c>
      <c r="C362" s="9">
        <f>SUM(C363:C366)</f>
        <v>2311.5</v>
      </c>
      <c r="D362" s="9">
        <f>SUM(D363:D366)</f>
        <v>2124.5</v>
      </c>
      <c r="E362" s="9">
        <f>D362*100/C362</f>
        <v>91.910015141682891</v>
      </c>
    </row>
    <row r="363" spans="1:5" hidden="1" x14ac:dyDescent="0.25">
      <c r="A363" s="241"/>
      <c r="B363" s="12" t="s">
        <v>9</v>
      </c>
      <c r="C363" s="11">
        <v>0</v>
      </c>
      <c r="D363" s="11">
        <v>0</v>
      </c>
      <c r="E363" s="11"/>
    </row>
    <row r="364" spans="1:5" hidden="1" x14ac:dyDescent="0.25">
      <c r="A364" s="241"/>
      <c r="B364" s="12" t="s">
        <v>10</v>
      </c>
      <c r="C364" s="11">
        <v>0</v>
      </c>
      <c r="D364" s="11">
        <v>0</v>
      </c>
      <c r="E364" s="11"/>
    </row>
    <row r="365" spans="1:5" x14ac:dyDescent="0.25">
      <c r="A365" s="241"/>
      <c r="B365" s="12" t="s">
        <v>11</v>
      </c>
      <c r="C365" s="11">
        <v>2311.5</v>
      </c>
      <c r="D365" s="11">
        <v>2124.5</v>
      </c>
      <c r="E365" s="11">
        <f>D365*100/C365</f>
        <v>91.910015141682891</v>
      </c>
    </row>
    <row r="366" spans="1:5" hidden="1" x14ac:dyDescent="0.25">
      <c r="A366" s="241"/>
      <c r="B366" s="12" t="s">
        <v>13</v>
      </c>
      <c r="C366" s="11">
        <v>0</v>
      </c>
      <c r="D366" s="11">
        <v>0</v>
      </c>
      <c r="E366" s="11"/>
    </row>
    <row r="367" spans="1:5" ht="31.5" customHeight="1" x14ac:dyDescent="0.25">
      <c r="A367" s="241" t="s">
        <v>5</v>
      </c>
      <c r="B367" s="22" t="s">
        <v>52</v>
      </c>
      <c r="C367" s="9">
        <f>SUM(C368:C371)</f>
        <v>245574.1</v>
      </c>
      <c r="D367" s="9">
        <f>SUM(D368:D371)</f>
        <v>240165.5</v>
      </c>
      <c r="E367" s="9">
        <f>D367*100/C367</f>
        <v>97.797569043315235</v>
      </c>
    </row>
    <row r="368" spans="1:5" hidden="1" x14ac:dyDescent="0.25">
      <c r="A368" s="241"/>
      <c r="B368" s="12" t="s">
        <v>9</v>
      </c>
      <c r="C368" s="11">
        <v>0</v>
      </c>
      <c r="D368" s="11">
        <v>0</v>
      </c>
      <c r="E368" s="11"/>
    </row>
    <row r="369" spans="1:5" hidden="1" x14ac:dyDescent="0.25">
      <c r="A369" s="241"/>
      <c r="B369" s="12" t="s">
        <v>10</v>
      </c>
      <c r="C369" s="11">
        <v>0</v>
      </c>
      <c r="D369" s="11"/>
      <c r="E369" s="11" t="e">
        <f>D369*100/C369</f>
        <v>#DIV/0!</v>
      </c>
    </row>
    <row r="370" spans="1:5" x14ac:dyDescent="0.25">
      <c r="A370" s="241"/>
      <c r="B370" s="12" t="s">
        <v>11</v>
      </c>
      <c r="C370" s="11">
        <v>245574.1</v>
      </c>
      <c r="D370" s="11">
        <v>240165.5</v>
      </c>
      <c r="E370" s="11">
        <f>D370*100/C370</f>
        <v>97.797569043315235</v>
      </c>
    </row>
    <row r="371" spans="1:5" hidden="1" x14ac:dyDescent="0.25">
      <c r="A371" s="241"/>
      <c r="B371" s="12" t="s">
        <v>13</v>
      </c>
      <c r="C371" s="11">
        <v>0</v>
      </c>
      <c r="D371" s="11">
        <v>0</v>
      </c>
      <c r="E371" s="11"/>
    </row>
    <row r="372" spans="1:5" ht="48.75" customHeight="1" x14ac:dyDescent="0.25">
      <c r="A372" s="241" t="s">
        <v>6</v>
      </c>
      <c r="B372" s="22" t="s">
        <v>53</v>
      </c>
      <c r="C372" s="9">
        <f>SUM(C373:C376)</f>
        <v>18282.599999999999</v>
      </c>
      <c r="D372" s="9">
        <f>SUM(D373:D376)</f>
        <v>18216.7</v>
      </c>
      <c r="E372" s="9">
        <f>D372*100/C372</f>
        <v>99.639547985516288</v>
      </c>
    </row>
    <row r="373" spans="1:5" hidden="1" x14ac:dyDescent="0.25">
      <c r="A373" s="241"/>
      <c r="B373" s="12" t="s">
        <v>9</v>
      </c>
      <c r="C373" s="11">
        <v>0</v>
      </c>
      <c r="D373" s="11">
        <v>0</v>
      </c>
      <c r="E373" s="11"/>
    </row>
    <row r="374" spans="1:5" hidden="1" x14ac:dyDescent="0.25">
      <c r="A374" s="241"/>
      <c r="B374" s="12" t="s">
        <v>10</v>
      </c>
      <c r="C374" s="11">
        <v>0</v>
      </c>
      <c r="D374" s="11">
        <v>0</v>
      </c>
      <c r="E374" s="11"/>
    </row>
    <row r="375" spans="1:5" x14ac:dyDescent="0.25">
      <c r="A375" s="241"/>
      <c r="B375" s="12" t="s">
        <v>11</v>
      </c>
      <c r="C375" s="11">
        <v>18282.599999999999</v>
      </c>
      <c r="D375" s="11">
        <v>18216.7</v>
      </c>
      <c r="E375" s="11">
        <f t="shared" ref="E375:E380" si="28">D375*100/C375</f>
        <v>99.639547985516288</v>
      </c>
    </row>
    <row r="376" spans="1:5" hidden="1" x14ac:dyDescent="0.25">
      <c r="A376" s="241"/>
      <c r="B376" s="12" t="s">
        <v>13</v>
      </c>
      <c r="C376" s="11">
        <v>0</v>
      </c>
      <c r="D376" s="11">
        <v>0</v>
      </c>
      <c r="E376" s="11" t="e">
        <f t="shared" si="28"/>
        <v>#DIV/0!</v>
      </c>
    </row>
    <row r="377" spans="1:5" ht="63" x14ac:dyDescent="0.25">
      <c r="A377" s="241" t="s">
        <v>27</v>
      </c>
      <c r="B377" s="22" t="s">
        <v>685</v>
      </c>
      <c r="C377" s="9">
        <f>SUM(C378:C381)</f>
        <v>10812.8</v>
      </c>
      <c r="D377" s="9">
        <f>SUM(D378:D381)</f>
        <v>10640.1</v>
      </c>
      <c r="E377" s="9">
        <f t="shared" si="28"/>
        <v>98.402818881325842</v>
      </c>
    </row>
    <row r="378" spans="1:5" hidden="1" x14ac:dyDescent="0.25">
      <c r="A378" s="241"/>
      <c r="B378" s="12" t="s">
        <v>9</v>
      </c>
      <c r="C378" s="11">
        <v>0</v>
      </c>
      <c r="D378" s="11">
        <v>0</v>
      </c>
      <c r="E378" s="11" t="e">
        <f t="shared" si="28"/>
        <v>#DIV/0!</v>
      </c>
    </row>
    <row r="379" spans="1:5" hidden="1" x14ac:dyDescent="0.25">
      <c r="A379" s="241"/>
      <c r="B379" s="12" t="s">
        <v>10</v>
      </c>
      <c r="C379" s="11">
        <v>0</v>
      </c>
      <c r="D379" s="11">
        <v>0</v>
      </c>
      <c r="E379" s="11" t="e">
        <f t="shared" si="28"/>
        <v>#DIV/0!</v>
      </c>
    </row>
    <row r="380" spans="1:5" x14ac:dyDescent="0.25">
      <c r="A380" s="241"/>
      <c r="B380" s="12" t="s">
        <v>11</v>
      </c>
      <c r="C380" s="11">
        <v>10812.8</v>
      </c>
      <c r="D380" s="11">
        <v>10640.1</v>
      </c>
      <c r="E380" s="11">
        <f t="shared" si="28"/>
        <v>98.402818881325842</v>
      </c>
    </row>
    <row r="381" spans="1:5" hidden="1" x14ac:dyDescent="0.25">
      <c r="A381" s="241"/>
      <c r="B381" s="12" t="s">
        <v>13</v>
      </c>
      <c r="C381" s="11">
        <v>0</v>
      </c>
      <c r="D381" s="11">
        <v>0</v>
      </c>
      <c r="E381" s="11"/>
    </row>
    <row r="382" spans="1:5" ht="30.75" customHeight="1" x14ac:dyDescent="0.25">
      <c r="A382" s="241" t="s">
        <v>28</v>
      </c>
      <c r="B382" s="22" t="s">
        <v>54</v>
      </c>
      <c r="C382" s="9">
        <f>SUM(C383:C386)</f>
        <v>9723.4</v>
      </c>
      <c r="D382" s="9">
        <f>SUM(D383:D386)</f>
        <v>9723.4</v>
      </c>
      <c r="E382" s="9">
        <f>D382*100/C382</f>
        <v>100</v>
      </c>
    </row>
    <row r="383" spans="1:5" hidden="1" x14ac:dyDescent="0.25">
      <c r="A383" s="241"/>
      <c r="B383" s="12" t="s">
        <v>9</v>
      </c>
      <c r="C383" s="11">
        <v>0</v>
      </c>
      <c r="D383" s="11">
        <v>0</v>
      </c>
      <c r="E383" s="11"/>
    </row>
    <row r="384" spans="1:5" hidden="1" x14ac:dyDescent="0.25">
      <c r="A384" s="241"/>
      <c r="B384" s="12" t="s">
        <v>10</v>
      </c>
      <c r="C384" s="11">
        <v>0</v>
      </c>
      <c r="D384" s="11">
        <v>0</v>
      </c>
      <c r="E384" s="11"/>
    </row>
    <row r="385" spans="1:5" x14ac:dyDescent="0.25">
      <c r="A385" s="241"/>
      <c r="B385" s="12" t="s">
        <v>11</v>
      </c>
      <c r="C385" s="11">
        <v>9723.4</v>
      </c>
      <c r="D385" s="11">
        <v>9723.4</v>
      </c>
      <c r="E385" s="11">
        <f>D385*100/C385</f>
        <v>100</v>
      </c>
    </row>
    <row r="386" spans="1:5" hidden="1" x14ac:dyDescent="0.25">
      <c r="A386" s="241"/>
      <c r="B386" s="12" t="s">
        <v>13</v>
      </c>
      <c r="C386" s="11">
        <v>0</v>
      </c>
      <c r="D386" s="11">
        <v>0</v>
      </c>
      <c r="E386" s="11"/>
    </row>
    <row r="387" spans="1:5" ht="33" customHeight="1" x14ac:dyDescent="0.25">
      <c r="A387" s="241" t="s">
        <v>33</v>
      </c>
      <c r="B387" s="22" t="s">
        <v>55</v>
      </c>
      <c r="C387" s="9">
        <f>SUM(C388:C391)</f>
        <v>2051.1</v>
      </c>
      <c r="D387" s="9">
        <f>SUM(D388:D391)</f>
        <v>2049.1</v>
      </c>
      <c r="E387" s="9">
        <f>D387*100/C387</f>
        <v>99.90249134610697</v>
      </c>
    </row>
    <row r="388" spans="1:5" hidden="1" x14ac:dyDescent="0.25">
      <c r="A388" s="241"/>
      <c r="B388" s="12" t="s">
        <v>9</v>
      </c>
      <c r="C388" s="11">
        <v>0</v>
      </c>
      <c r="D388" s="11">
        <v>0</v>
      </c>
      <c r="E388" s="11"/>
    </row>
    <row r="389" spans="1:5" hidden="1" x14ac:dyDescent="0.25">
      <c r="A389" s="241"/>
      <c r="B389" s="12" t="s">
        <v>10</v>
      </c>
      <c r="C389" s="11">
        <v>0</v>
      </c>
      <c r="D389" s="11">
        <v>0</v>
      </c>
      <c r="E389" s="11"/>
    </row>
    <row r="390" spans="1:5" x14ac:dyDescent="0.25">
      <c r="A390" s="241"/>
      <c r="B390" s="12" t="s">
        <v>11</v>
      </c>
      <c r="C390" s="11">
        <v>2051.1</v>
      </c>
      <c r="D390" s="11">
        <v>2049.1</v>
      </c>
      <c r="E390" s="11">
        <f>D390*100/C390</f>
        <v>99.90249134610697</v>
      </c>
    </row>
    <row r="391" spans="1:5" hidden="1" x14ac:dyDescent="0.25">
      <c r="A391" s="241"/>
      <c r="B391" s="12" t="s">
        <v>13</v>
      </c>
      <c r="C391" s="11">
        <v>0</v>
      </c>
      <c r="D391" s="11">
        <v>0</v>
      </c>
      <c r="E391" s="11"/>
    </row>
    <row r="392" spans="1:5" ht="31.5" customHeight="1" x14ac:dyDescent="0.25">
      <c r="A392" s="241" t="s">
        <v>34</v>
      </c>
      <c r="B392" s="22" t="s">
        <v>56</v>
      </c>
      <c r="C392" s="9">
        <f>SUM(C393:C396)</f>
        <v>648.20000000000005</v>
      </c>
      <c r="D392" s="9">
        <f>SUM(D393:D396)</f>
        <v>477</v>
      </c>
      <c r="E392" s="9">
        <f>D392*100/C392</f>
        <v>73.588398642394324</v>
      </c>
    </row>
    <row r="393" spans="1:5" hidden="1" x14ac:dyDescent="0.25">
      <c r="A393" s="241"/>
      <c r="B393" s="12" t="s">
        <v>9</v>
      </c>
      <c r="C393" s="11">
        <v>0</v>
      </c>
      <c r="D393" s="11">
        <v>0</v>
      </c>
      <c r="E393" s="11"/>
    </row>
    <row r="394" spans="1:5" hidden="1" x14ac:dyDescent="0.25">
      <c r="A394" s="241"/>
      <c r="B394" s="12" t="s">
        <v>10</v>
      </c>
      <c r="C394" s="11">
        <v>0</v>
      </c>
      <c r="D394" s="11">
        <v>0</v>
      </c>
      <c r="E394" s="11"/>
    </row>
    <row r="395" spans="1:5" x14ac:dyDescent="0.25">
      <c r="A395" s="241"/>
      <c r="B395" s="12" t="s">
        <v>11</v>
      </c>
      <c r="C395" s="11">
        <v>648.20000000000005</v>
      </c>
      <c r="D395" s="11">
        <v>477</v>
      </c>
      <c r="E395" s="11">
        <f>D395*100/C395</f>
        <v>73.588398642394324</v>
      </c>
    </row>
    <row r="396" spans="1:5" hidden="1" x14ac:dyDescent="0.25">
      <c r="A396" s="241"/>
      <c r="B396" s="12" t="s">
        <v>13</v>
      </c>
      <c r="C396" s="11">
        <v>0</v>
      </c>
      <c r="D396" s="11">
        <v>0</v>
      </c>
      <c r="E396" s="11"/>
    </row>
    <row r="397" spans="1:5" ht="33.75" customHeight="1" x14ac:dyDescent="0.25">
      <c r="A397" s="241" t="s">
        <v>35</v>
      </c>
      <c r="B397" s="22" t="s">
        <v>57</v>
      </c>
      <c r="C397" s="9">
        <f>SUM(C398:C401)</f>
        <v>23331</v>
      </c>
      <c r="D397" s="9">
        <f>SUM(D398:D401)</f>
        <v>23101.7</v>
      </c>
      <c r="E397" s="9">
        <f>D397*100/C397</f>
        <v>99.017187433029022</v>
      </c>
    </row>
    <row r="398" spans="1:5" hidden="1" x14ac:dyDescent="0.25">
      <c r="A398" s="241"/>
      <c r="B398" s="12" t="s">
        <v>9</v>
      </c>
      <c r="C398" s="11">
        <v>0</v>
      </c>
      <c r="D398" s="11">
        <v>0</v>
      </c>
      <c r="E398" s="11"/>
    </row>
    <row r="399" spans="1:5" hidden="1" x14ac:dyDescent="0.25">
      <c r="A399" s="241"/>
      <c r="B399" s="12" t="s">
        <v>10</v>
      </c>
      <c r="C399" s="11">
        <v>0</v>
      </c>
      <c r="D399" s="11">
        <v>0</v>
      </c>
      <c r="E399" s="11"/>
    </row>
    <row r="400" spans="1:5" x14ac:dyDescent="0.25">
      <c r="A400" s="241"/>
      <c r="B400" s="12" t="s">
        <v>11</v>
      </c>
      <c r="C400" s="11">
        <v>23331</v>
      </c>
      <c r="D400" s="11">
        <v>23101.7</v>
      </c>
      <c r="E400" s="11">
        <f>D400*100/C400</f>
        <v>99.017187433029022</v>
      </c>
    </row>
    <row r="401" spans="1:5" hidden="1" x14ac:dyDescent="0.25">
      <c r="A401" s="241"/>
      <c r="B401" s="12" t="s">
        <v>13</v>
      </c>
      <c r="C401" s="11">
        <v>0</v>
      </c>
      <c r="D401" s="11">
        <v>0</v>
      </c>
      <c r="E401" s="11"/>
    </row>
    <row r="402" spans="1:5" ht="78.75" customHeight="1" x14ac:dyDescent="0.25">
      <c r="A402" s="241" t="s">
        <v>36</v>
      </c>
      <c r="B402" s="22" t="s">
        <v>58</v>
      </c>
      <c r="C402" s="9">
        <f>SUM(C403:C406)</f>
        <v>3488.7</v>
      </c>
      <c r="D402" s="9">
        <f>SUM(D403:D406)</f>
        <v>2283.1999999999998</v>
      </c>
      <c r="E402" s="9">
        <f>D402*100/C402</f>
        <v>65.445581448677146</v>
      </c>
    </row>
    <row r="403" spans="1:5" hidden="1" x14ac:dyDescent="0.25">
      <c r="A403" s="241"/>
      <c r="B403" s="12" t="s">
        <v>9</v>
      </c>
      <c r="C403" s="11">
        <v>0</v>
      </c>
      <c r="D403" s="11">
        <v>0</v>
      </c>
      <c r="E403" s="11"/>
    </row>
    <row r="404" spans="1:5" x14ac:dyDescent="0.25">
      <c r="A404" s="241"/>
      <c r="B404" s="12" t="s">
        <v>10</v>
      </c>
      <c r="C404" s="11">
        <v>3488.7</v>
      </c>
      <c r="D404" s="11">
        <v>2283.1999999999998</v>
      </c>
      <c r="E404" s="11">
        <f>D404*100/C404</f>
        <v>65.445581448677146</v>
      </c>
    </row>
    <row r="405" spans="1:5" hidden="1" x14ac:dyDescent="0.25">
      <c r="A405" s="241"/>
      <c r="B405" s="12" t="s">
        <v>11</v>
      </c>
      <c r="C405" s="11">
        <v>0</v>
      </c>
      <c r="D405" s="11">
        <v>0</v>
      </c>
      <c r="E405" s="11" t="e">
        <f>D405*100/C405</f>
        <v>#DIV/0!</v>
      </c>
    </row>
    <row r="406" spans="1:5" hidden="1" x14ac:dyDescent="0.25">
      <c r="A406" s="241"/>
      <c r="B406" s="12" t="s">
        <v>13</v>
      </c>
      <c r="C406" s="11">
        <v>0</v>
      </c>
      <c r="D406" s="11">
        <v>0</v>
      </c>
      <c r="E406" s="11" t="e">
        <f>D406*100/C406</f>
        <v>#DIV/0!</v>
      </c>
    </row>
    <row r="407" spans="1:5" ht="78.75" x14ac:dyDescent="0.25">
      <c r="A407" s="241" t="s">
        <v>37</v>
      </c>
      <c r="B407" s="22" t="s">
        <v>439</v>
      </c>
      <c r="C407" s="9">
        <f>SUM(C408:C411)</f>
        <v>164126.9</v>
      </c>
      <c r="D407" s="9">
        <f>SUM(D408:D411)</f>
        <v>163349.79999999999</v>
      </c>
      <c r="E407" s="9">
        <f>D407*100/C407</f>
        <v>99.526524902377361</v>
      </c>
    </row>
    <row r="408" spans="1:5" hidden="1" x14ac:dyDescent="0.25">
      <c r="A408" s="241"/>
      <c r="B408" s="10" t="s">
        <v>9</v>
      </c>
      <c r="C408" s="11">
        <v>0</v>
      </c>
      <c r="D408" s="11">
        <v>0</v>
      </c>
      <c r="E408" s="11"/>
    </row>
    <row r="409" spans="1:5" hidden="1" x14ac:dyDescent="0.25">
      <c r="A409" s="241"/>
      <c r="B409" s="10" t="s">
        <v>10</v>
      </c>
      <c r="C409" s="11">
        <v>0</v>
      </c>
      <c r="D409" s="11">
        <v>0</v>
      </c>
      <c r="E409" s="11"/>
    </row>
    <row r="410" spans="1:5" x14ac:dyDescent="0.25">
      <c r="A410" s="241"/>
      <c r="B410" s="10" t="s">
        <v>11</v>
      </c>
      <c r="C410" s="11">
        <v>164126.9</v>
      </c>
      <c r="D410" s="11">
        <v>163349.79999999999</v>
      </c>
      <c r="E410" s="11">
        <f>D410*100/C410</f>
        <v>99.526524902377361</v>
      </c>
    </row>
    <row r="411" spans="1:5" hidden="1" x14ac:dyDescent="0.25">
      <c r="A411" s="241"/>
      <c r="B411" s="12" t="s">
        <v>13</v>
      </c>
      <c r="C411" s="11">
        <v>0</v>
      </c>
      <c r="D411" s="11">
        <v>0</v>
      </c>
      <c r="E411" s="11"/>
    </row>
    <row r="412" spans="1:5" ht="31.5" customHeight="1" x14ac:dyDescent="0.25">
      <c r="A412" s="169" t="s">
        <v>59</v>
      </c>
      <c r="B412" s="253" t="s">
        <v>440</v>
      </c>
      <c r="C412" s="253"/>
      <c r="D412" s="253"/>
      <c r="E412" s="253"/>
    </row>
    <row r="413" spans="1:5" x14ac:dyDescent="0.25">
      <c r="A413" s="257"/>
      <c r="B413" s="24" t="s">
        <v>31</v>
      </c>
      <c r="C413" s="9">
        <f>SUM(C414:C417)</f>
        <v>772489.49999999988</v>
      </c>
      <c r="D413" s="25">
        <f>SUM(D414:D417)</f>
        <v>759099.79999999993</v>
      </c>
      <c r="E413" s="25">
        <f>D413*100/C413</f>
        <v>98.266681941955213</v>
      </c>
    </row>
    <row r="414" spans="1:5" x14ac:dyDescent="0.25">
      <c r="A414" s="257"/>
      <c r="B414" s="28" t="s">
        <v>9</v>
      </c>
      <c r="C414" s="11">
        <f t="shared" ref="C414:D417" si="29">C420+C426</f>
        <v>175511.3</v>
      </c>
      <c r="D414" s="27">
        <f t="shared" si="29"/>
        <v>175232.7</v>
      </c>
      <c r="E414" s="27">
        <f>D414*100/C414</f>
        <v>99.841263781876165</v>
      </c>
    </row>
    <row r="415" spans="1:5" x14ac:dyDescent="0.25">
      <c r="A415" s="257"/>
      <c r="B415" s="28" t="s">
        <v>10</v>
      </c>
      <c r="C415" s="11">
        <f t="shared" si="29"/>
        <v>527371.6</v>
      </c>
      <c r="D415" s="27">
        <f t="shared" si="29"/>
        <v>514539.39999999997</v>
      </c>
      <c r="E415" s="27">
        <f>D415*100/C415</f>
        <v>97.566763170409629</v>
      </c>
    </row>
    <row r="416" spans="1:5" x14ac:dyDescent="0.25">
      <c r="A416" s="257"/>
      <c r="B416" s="28" t="s">
        <v>11</v>
      </c>
      <c r="C416" s="11">
        <f>C422+C428</f>
        <v>61608</v>
      </c>
      <c r="D416" s="27">
        <f t="shared" si="29"/>
        <v>61329.1</v>
      </c>
      <c r="E416" s="27">
        <f>D416*100/C416</f>
        <v>99.547299052071153</v>
      </c>
    </row>
    <row r="417" spans="1:5" x14ac:dyDescent="0.25">
      <c r="A417" s="257"/>
      <c r="B417" s="28" t="s">
        <v>13</v>
      </c>
      <c r="C417" s="11">
        <f t="shared" si="29"/>
        <v>7998.6</v>
      </c>
      <c r="D417" s="27">
        <f t="shared" si="29"/>
        <v>7998.6</v>
      </c>
      <c r="E417" s="27">
        <f>D417*100/C417</f>
        <v>100</v>
      </c>
    </row>
    <row r="418" spans="1:5" hidden="1" x14ac:dyDescent="0.25">
      <c r="A418" s="257"/>
      <c r="B418" s="261" t="s">
        <v>14</v>
      </c>
      <c r="C418" s="261"/>
      <c r="D418" s="261"/>
      <c r="E418" s="261"/>
    </row>
    <row r="419" spans="1:5" ht="31.5" hidden="1" x14ac:dyDescent="0.25">
      <c r="A419" s="257"/>
      <c r="B419" s="24" t="s">
        <v>60</v>
      </c>
      <c r="C419" s="9">
        <f>SUM(C420:C423)</f>
        <v>0</v>
      </c>
      <c r="D419" s="25">
        <f>SUM(D420:D423)</f>
        <v>0</v>
      </c>
      <c r="E419" s="25"/>
    </row>
    <row r="420" spans="1:5" hidden="1" x14ac:dyDescent="0.25">
      <c r="A420" s="257"/>
      <c r="B420" s="26" t="s">
        <v>9</v>
      </c>
      <c r="C420" s="11">
        <v>0</v>
      </c>
      <c r="D420" s="27">
        <v>0</v>
      </c>
      <c r="E420" s="27"/>
    </row>
    <row r="421" spans="1:5" hidden="1" x14ac:dyDescent="0.25">
      <c r="A421" s="257"/>
      <c r="B421" s="26" t="s">
        <v>10</v>
      </c>
      <c r="C421" s="11">
        <v>0</v>
      </c>
      <c r="D421" s="27">
        <v>0</v>
      </c>
      <c r="E421" s="27"/>
    </row>
    <row r="422" spans="1:5" hidden="1" x14ac:dyDescent="0.25">
      <c r="A422" s="257"/>
      <c r="B422" s="26" t="s">
        <v>11</v>
      </c>
      <c r="C422" s="11">
        <v>0</v>
      </c>
      <c r="D422" s="27">
        <v>0</v>
      </c>
      <c r="E422" s="27"/>
    </row>
    <row r="423" spans="1:5" hidden="1" x14ac:dyDescent="0.25">
      <c r="A423" s="257"/>
      <c r="B423" s="28" t="s">
        <v>13</v>
      </c>
      <c r="C423" s="11">
        <v>0</v>
      </c>
      <c r="D423" s="27">
        <v>0</v>
      </c>
      <c r="E423" s="27"/>
    </row>
    <row r="424" spans="1:5" x14ac:dyDescent="0.25">
      <c r="A424" s="257"/>
      <c r="B424" s="261" t="s">
        <v>16</v>
      </c>
      <c r="C424" s="261"/>
      <c r="D424" s="261"/>
      <c r="E424" s="261"/>
    </row>
    <row r="425" spans="1:5" x14ac:dyDescent="0.25">
      <c r="A425" s="257"/>
      <c r="B425" s="24" t="s">
        <v>17</v>
      </c>
      <c r="C425" s="9">
        <f>SUM(C426:C429)</f>
        <v>772489.49999999988</v>
      </c>
      <c r="D425" s="25">
        <f>SUM(D426:D429)</f>
        <v>759099.79999999993</v>
      </c>
      <c r="E425" s="25">
        <f t="shared" ref="E425:E440" si="30">D425*100/C425</f>
        <v>98.266681941955213</v>
      </c>
    </row>
    <row r="426" spans="1:5" x14ac:dyDescent="0.25">
      <c r="A426" s="257"/>
      <c r="B426" s="28" t="s">
        <v>9</v>
      </c>
      <c r="C426" s="11">
        <f t="shared" ref="C426:D429" si="31">C441+C431+C436</f>
        <v>175511.3</v>
      </c>
      <c r="D426" s="27">
        <f t="shared" si="31"/>
        <v>175232.7</v>
      </c>
      <c r="E426" s="27">
        <f t="shared" si="30"/>
        <v>99.841263781876165</v>
      </c>
    </row>
    <row r="427" spans="1:5" x14ac:dyDescent="0.25">
      <c r="A427" s="257"/>
      <c r="B427" s="28" t="s">
        <v>10</v>
      </c>
      <c r="C427" s="11">
        <f t="shared" si="31"/>
        <v>527371.6</v>
      </c>
      <c r="D427" s="27">
        <f t="shared" si="31"/>
        <v>514539.39999999997</v>
      </c>
      <c r="E427" s="27">
        <f t="shared" si="30"/>
        <v>97.566763170409629</v>
      </c>
    </row>
    <row r="428" spans="1:5" x14ac:dyDescent="0.25">
      <c r="A428" s="257"/>
      <c r="B428" s="28" t="s">
        <v>11</v>
      </c>
      <c r="C428" s="11">
        <f t="shared" si="31"/>
        <v>61608</v>
      </c>
      <c r="D428" s="27">
        <f t="shared" si="31"/>
        <v>61329.1</v>
      </c>
      <c r="E428" s="27">
        <f t="shared" si="30"/>
        <v>99.547299052071153</v>
      </c>
    </row>
    <row r="429" spans="1:5" x14ac:dyDescent="0.25">
      <c r="A429" s="257"/>
      <c r="B429" s="28" t="s">
        <v>13</v>
      </c>
      <c r="C429" s="11">
        <f t="shared" si="31"/>
        <v>7998.6</v>
      </c>
      <c r="D429" s="27">
        <f t="shared" si="31"/>
        <v>7998.6</v>
      </c>
      <c r="E429" s="27">
        <f t="shared" si="30"/>
        <v>100</v>
      </c>
    </row>
    <row r="430" spans="1:5" ht="48.75" customHeight="1" x14ac:dyDescent="0.25">
      <c r="A430" s="257" t="s">
        <v>23</v>
      </c>
      <c r="B430" s="24" t="s">
        <v>474</v>
      </c>
      <c r="C430" s="9">
        <f>SUM(C431:C434)</f>
        <v>709432.4</v>
      </c>
      <c r="D430" s="25">
        <f>SUM(D431:D434)</f>
        <v>696313.9</v>
      </c>
      <c r="E430" s="25">
        <f t="shared" si="30"/>
        <v>98.150845661968631</v>
      </c>
    </row>
    <row r="431" spans="1:5" x14ac:dyDescent="0.25">
      <c r="A431" s="257"/>
      <c r="B431" s="28" t="s">
        <v>9</v>
      </c>
      <c r="C431" s="11">
        <v>175511.3</v>
      </c>
      <c r="D431" s="27">
        <v>175232.7</v>
      </c>
      <c r="E431" s="27">
        <f t="shared" si="30"/>
        <v>99.841263781876165</v>
      </c>
    </row>
    <row r="432" spans="1:5" x14ac:dyDescent="0.25">
      <c r="A432" s="257"/>
      <c r="B432" s="28" t="s">
        <v>10</v>
      </c>
      <c r="C432" s="11">
        <v>525800</v>
      </c>
      <c r="D432" s="27">
        <v>512967.8</v>
      </c>
      <c r="E432" s="27">
        <f t="shared" si="30"/>
        <v>97.559490300494488</v>
      </c>
    </row>
    <row r="433" spans="1:5" x14ac:dyDescent="0.25">
      <c r="A433" s="257"/>
      <c r="B433" s="28" t="s">
        <v>11</v>
      </c>
      <c r="C433" s="11">
        <v>8121.1</v>
      </c>
      <c r="D433" s="27">
        <v>8113.4</v>
      </c>
      <c r="E433" s="27">
        <f t="shared" si="30"/>
        <v>99.905185258154674</v>
      </c>
    </row>
    <row r="434" spans="1:5" hidden="1" x14ac:dyDescent="0.25">
      <c r="A434" s="257"/>
      <c r="B434" s="28" t="s">
        <v>13</v>
      </c>
      <c r="C434" s="11">
        <v>0</v>
      </c>
      <c r="D434" s="27">
        <v>0</v>
      </c>
      <c r="E434" s="27" t="e">
        <f t="shared" si="30"/>
        <v>#DIV/0!</v>
      </c>
    </row>
    <row r="435" spans="1:5" ht="33.75" customHeight="1" x14ac:dyDescent="0.25">
      <c r="A435" s="257" t="s">
        <v>24</v>
      </c>
      <c r="B435" s="24" t="s">
        <v>61</v>
      </c>
      <c r="C435" s="9">
        <f>SUM(C436:C439)</f>
        <v>43567.199999999997</v>
      </c>
      <c r="D435" s="25">
        <f>SUM(D436:D439)</f>
        <v>43385.599999999999</v>
      </c>
      <c r="E435" s="25">
        <f t="shared" si="30"/>
        <v>99.58317266200261</v>
      </c>
    </row>
    <row r="436" spans="1:5" hidden="1" x14ac:dyDescent="0.25">
      <c r="A436" s="257"/>
      <c r="B436" s="28" t="s">
        <v>9</v>
      </c>
      <c r="C436" s="11">
        <v>0</v>
      </c>
      <c r="D436" s="27">
        <v>0</v>
      </c>
      <c r="E436" s="27" t="e">
        <f t="shared" si="30"/>
        <v>#DIV/0!</v>
      </c>
    </row>
    <row r="437" spans="1:5" x14ac:dyDescent="0.25">
      <c r="A437" s="257"/>
      <c r="B437" s="28" t="s">
        <v>10</v>
      </c>
      <c r="C437" s="11">
        <v>1571.6</v>
      </c>
      <c r="D437" s="27">
        <v>1571.6</v>
      </c>
      <c r="E437" s="27">
        <f t="shared" si="30"/>
        <v>100</v>
      </c>
    </row>
    <row r="438" spans="1:5" x14ac:dyDescent="0.25">
      <c r="A438" s="257"/>
      <c r="B438" s="28" t="s">
        <v>11</v>
      </c>
      <c r="C438" s="11">
        <v>33997</v>
      </c>
      <c r="D438" s="27">
        <v>33815.4</v>
      </c>
      <c r="E438" s="27">
        <f>D438*100/C438</f>
        <v>99.465835220754769</v>
      </c>
    </row>
    <row r="439" spans="1:5" x14ac:dyDescent="0.25">
      <c r="A439" s="257"/>
      <c r="B439" s="28" t="s">
        <v>13</v>
      </c>
      <c r="C439" s="11">
        <v>7998.6</v>
      </c>
      <c r="D439" s="27">
        <v>7998.6</v>
      </c>
      <c r="E439" s="27">
        <f t="shared" si="30"/>
        <v>100</v>
      </c>
    </row>
    <row r="440" spans="1:5" ht="63.75" customHeight="1" x14ac:dyDescent="0.25">
      <c r="A440" s="241" t="s">
        <v>4</v>
      </c>
      <c r="B440" s="24" t="s">
        <v>62</v>
      </c>
      <c r="C440" s="9">
        <f>SUM(C441:C444)</f>
        <v>19489.900000000001</v>
      </c>
      <c r="D440" s="25">
        <f>SUM(D441:D444)</f>
        <v>19400.3</v>
      </c>
      <c r="E440" s="25">
        <f t="shared" si="30"/>
        <v>99.540274706386384</v>
      </c>
    </row>
    <row r="441" spans="1:5" hidden="1" x14ac:dyDescent="0.25">
      <c r="A441" s="241"/>
      <c r="B441" s="12" t="s">
        <v>9</v>
      </c>
      <c r="C441" s="11">
        <v>0</v>
      </c>
      <c r="D441" s="11">
        <v>0</v>
      </c>
      <c r="E441" s="11"/>
    </row>
    <row r="442" spans="1:5" hidden="1" x14ac:dyDescent="0.25">
      <c r="A442" s="241"/>
      <c r="B442" s="12" t="s">
        <v>10</v>
      </c>
      <c r="C442" s="11">
        <v>0</v>
      </c>
      <c r="D442" s="11">
        <v>0</v>
      </c>
      <c r="E442" s="11"/>
    </row>
    <row r="443" spans="1:5" x14ac:dyDescent="0.25">
      <c r="A443" s="241"/>
      <c r="B443" s="12" t="s">
        <v>11</v>
      </c>
      <c r="C443" s="11">
        <v>19489.900000000001</v>
      </c>
      <c r="D443" s="11">
        <v>19400.3</v>
      </c>
      <c r="E443" s="11">
        <f>D443*100/C443</f>
        <v>99.540274706386384</v>
      </c>
    </row>
    <row r="444" spans="1:5" hidden="1" x14ac:dyDescent="0.25">
      <c r="A444" s="241"/>
      <c r="B444" s="12" t="s">
        <v>13</v>
      </c>
      <c r="C444" s="11">
        <v>0</v>
      </c>
      <c r="D444" s="11">
        <v>0</v>
      </c>
      <c r="E444" s="11"/>
    </row>
    <row r="445" spans="1:5" ht="31.5" customHeight="1" x14ac:dyDescent="0.25">
      <c r="A445" s="167" t="s">
        <v>63</v>
      </c>
      <c r="B445" s="253" t="s">
        <v>757</v>
      </c>
      <c r="C445" s="253"/>
      <c r="D445" s="253"/>
      <c r="E445" s="253"/>
    </row>
    <row r="446" spans="1:5" x14ac:dyDescent="0.25">
      <c r="A446" s="241"/>
      <c r="B446" s="22" t="s">
        <v>31</v>
      </c>
      <c r="C446" s="9">
        <f>SUM(C447:C450)</f>
        <v>848255.80000000016</v>
      </c>
      <c r="D446" s="9">
        <f>SUM(D447:D450)</f>
        <v>847201.3</v>
      </c>
      <c r="E446" s="9">
        <f>D446*100/C446</f>
        <v>99.875686084315589</v>
      </c>
    </row>
    <row r="447" spans="1:5" x14ac:dyDescent="0.25">
      <c r="A447" s="241"/>
      <c r="B447" s="12" t="s">
        <v>9</v>
      </c>
      <c r="C447" s="11">
        <f>C453+C464</f>
        <v>1018.6999999999999</v>
      </c>
      <c r="D447" s="11">
        <f t="shared" ref="C447:D450" si="32">D453+D464</f>
        <v>1018.6999999999999</v>
      </c>
      <c r="E447" s="11">
        <f>D447*100/C447</f>
        <v>100</v>
      </c>
    </row>
    <row r="448" spans="1:5" x14ac:dyDescent="0.25">
      <c r="A448" s="241"/>
      <c r="B448" s="12" t="s">
        <v>10</v>
      </c>
      <c r="C448" s="11">
        <f t="shared" si="32"/>
        <v>8078.7000000000007</v>
      </c>
      <c r="D448" s="11">
        <f t="shared" si="32"/>
        <v>7928.7000000000007</v>
      </c>
      <c r="E448" s="11">
        <f>D448*100/C448</f>
        <v>98.143265624419783</v>
      </c>
    </row>
    <row r="449" spans="1:5" x14ac:dyDescent="0.25">
      <c r="A449" s="241"/>
      <c r="B449" s="12" t="s">
        <v>11</v>
      </c>
      <c r="C449" s="11">
        <f t="shared" si="32"/>
        <v>728065.00000000012</v>
      </c>
      <c r="D449" s="11">
        <f t="shared" si="32"/>
        <v>727867</v>
      </c>
      <c r="E449" s="11">
        <f>D449*100/C449</f>
        <v>99.972804625960578</v>
      </c>
    </row>
    <row r="450" spans="1:5" x14ac:dyDescent="0.25">
      <c r="A450" s="241"/>
      <c r="B450" s="12" t="s">
        <v>13</v>
      </c>
      <c r="C450" s="11">
        <f t="shared" si="32"/>
        <v>111093.4</v>
      </c>
      <c r="D450" s="11">
        <f t="shared" si="32"/>
        <v>110386.9</v>
      </c>
      <c r="E450" s="11">
        <f>D450*100/C450</f>
        <v>99.364048629351529</v>
      </c>
    </row>
    <row r="451" spans="1:5" ht="15" hidden="1" x14ac:dyDescent="0.25">
      <c r="A451" s="241"/>
      <c r="B451" s="253" t="s">
        <v>14</v>
      </c>
      <c r="C451" s="253"/>
      <c r="D451" s="253"/>
      <c r="E451" s="253"/>
    </row>
    <row r="452" spans="1:5" ht="15" hidden="1" x14ac:dyDescent="0.25">
      <c r="A452" s="241"/>
      <c r="B452" s="22" t="s">
        <v>15</v>
      </c>
      <c r="C452" s="9">
        <f>SUM(C453:C456)</f>
        <v>0</v>
      </c>
      <c r="D452" s="9">
        <f>SUM(D453:D456)</f>
        <v>0</v>
      </c>
      <c r="E452" s="9"/>
    </row>
    <row r="453" spans="1:5" ht="15" hidden="1" x14ac:dyDescent="0.25">
      <c r="A453" s="241"/>
      <c r="B453" s="10" t="s">
        <v>9</v>
      </c>
      <c r="C453" s="11">
        <v>0</v>
      </c>
      <c r="D453" s="11">
        <v>0</v>
      </c>
      <c r="E453" s="11"/>
    </row>
    <row r="454" spans="1:5" ht="15" hidden="1" x14ac:dyDescent="0.25">
      <c r="A454" s="241"/>
      <c r="B454" s="10" t="s">
        <v>10</v>
      </c>
      <c r="C454" s="11">
        <v>0</v>
      </c>
      <c r="D454" s="11">
        <v>0</v>
      </c>
      <c r="E454" s="11"/>
    </row>
    <row r="455" spans="1:5" ht="15" hidden="1" x14ac:dyDescent="0.25">
      <c r="A455" s="241"/>
      <c r="B455" s="10" t="s">
        <v>11</v>
      </c>
      <c r="C455" s="11">
        <f>C460</f>
        <v>0</v>
      </c>
      <c r="D455" s="11">
        <f>D460</f>
        <v>0</v>
      </c>
      <c r="E455" s="11"/>
    </row>
    <row r="456" spans="1:5" ht="15" hidden="1" x14ac:dyDescent="0.25">
      <c r="A456" s="241"/>
      <c r="B456" s="12" t="s">
        <v>13</v>
      </c>
      <c r="C456" s="11">
        <v>0</v>
      </c>
      <c r="D456" s="11">
        <v>0</v>
      </c>
      <c r="E456" s="11" t="e">
        <f t="shared" ref="E456:E461" si="33">D456*100/C456</f>
        <v>#DIV/0!</v>
      </c>
    </row>
    <row r="457" spans="1:5" ht="15" hidden="1" x14ac:dyDescent="0.25">
      <c r="A457" s="241" t="s">
        <v>23</v>
      </c>
      <c r="B457" s="22" t="s">
        <v>64</v>
      </c>
      <c r="C457" s="9">
        <f>SUM(C458:C461)</f>
        <v>0</v>
      </c>
      <c r="D457" s="9">
        <f>SUM(D458:D461)</f>
        <v>0</v>
      </c>
      <c r="E457" s="9" t="e">
        <f t="shared" si="33"/>
        <v>#DIV/0!</v>
      </c>
    </row>
    <row r="458" spans="1:5" ht="15" hidden="1" x14ac:dyDescent="0.25">
      <c r="A458" s="241"/>
      <c r="B458" s="10" t="s">
        <v>9</v>
      </c>
      <c r="C458" s="11">
        <v>0</v>
      </c>
      <c r="D458" s="11">
        <v>0</v>
      </c>
      <c r="E458" s="11" t="e">
        <f t="shared" si="33"/>
        <v>#DIV/0!</v>
      </c>
    </row>
    <row r="459" spans="1:5" ht="15" hidden="1" x14ac:dyDescent="0.25">
      <c r="A459" s="241"/>
      <c r="B459" s="10" t="s">
        <v>10</v>
      </c>
      <c r="C459" s="11">
        <v>0</v>
      </c>
      <c r="D459" s="11">
        <v>0</v>
      </c>
      <c r="E459" s="11" t="e">
        <f t="shared" si="33"/>
        <v>#DIV/0!</v>
      </c>
    </row>
    <row r="460" spans="1:5" ht="15" hidden="1" x14ac:dyDescent="0.25">
      <c r="A460" s="241"/>
      <c r="B460" s="10" t="s">
        <v>11</v>
      </c>
      <c r="C460" s="11">
        <v>0</v>
      </c>
      <c r="D460" s="11">
        <v>0</v>
      </c>
      <c r="E460" s="11" t="e">
        <f t="shared" si="33"/>
        <v>#DIV/0!</v>
      </c>
    </row>
    <row r="461" spans="1:5" ht="15" hidden="1" x14ac:dyDescent="0.25">
      <c r="A461" s="241"/>
      <c r="B461" s="12" t="s">
        <v>13</v>
      </c>
      <c r="C461" s="11">
        <v>0</v>
      </c>
      <c r="D461" s="11">
        <v>0</v>
      </c>
      <c r="E461" s="11" t="e">
        <f t="shared" si="33"/>
        <v>#DIV/0!</v>
      </c>
    </row>
    <row r="462" spans="1:5" x14ac:dyDescent="0.25">
      <c r="A462" s="241"/>
      <c r="B462" s="253" t="s">
        <v>16</v>
      </c>
      <c r="C462" s="253"/>
      <c r="D462" s="253"/>
      <c r="E462" s="253"/>
    </row>
    <row r="463" spans="1:5" x14ac:dyDescent="0.25">
      <c r="A463" s="241"/>
      <c r="B463" s="22" t="s">
        <v>17</v>
      </c>
      <c r="C463" s="9">
        <f>SUM(C464:C467)</f>
        <v>848255.80000000016</v>
      </c>
      <c r="D463" s="9">
        <f>SUM(D464:D467)</f>
        <v>847201.3</v>
      </c>
      <c r="E463" s="9">
        <f t="shared" ref="E463:E468" si="34">D463*100/C463</f>
        <v>99.875686084315589</v>
      </c>
    </row>
    <row r="464" spans="1:5" x14ac:dyDescent="0.25">
      <c r="A464" s="241"/>
      <c r="B464" s="12" t="s">
        <v>9</v>
      </c>
      <c r="C464" s="11">
        <f>C469+C514+C499+C504+C509+C474+C489+C484+C479+C524+C519+C494</f>
        <v>1018.6999999999999</v>
      </c>
      <c r="D464" s="11">
        <f>D469+D514+D499+D504+D509+D474+D489+D484+D479+D524+D519+D494</f>
        <v>1018.6999999999999</v>
      </c>
      <c r="E464" s="11">
        <f t="shared" si="34"/>
        <v>100</v>
      </c>
    </row>
    <row r="465" spans="1:5" x14ac:dyDescent="0.25">
      <c r="A465" s="241"/>
      <c r="B465" s="12" t="s">
        <v>10</v>
      </c>
      <c r="C465" s="11">
        <f>C470+C515+C500+C505+C510+C475+C490+C485+C480+C525+C520+C495</f>
        <v>8078.7000000000007</v>
      </c>
      <c r="D465" s="11">
        <f>D470+D515+D500+D505+D510+D475+D490+D485+D480+D525+D520+D495</f>
        <v>7928.7000000000007</v>
      </c>
      <c r="E465" s="11">
        <f t="shared" si="34"/>
        <v>98.143265624419783</v>
      </c>
    </row>
    <row r="466" spans="1:5" x14ac:dyDescent="0.25">
      <c r="A466" s="241"/>
      <c r="B466" s="12" t="s">
        <v>11</v>
      </c>
      <c r="C466" s="11">
        <f t="shared" ref="C466:D467" si="35">C471+C516+C501+C506+C511+C476+C491+C486+C481+C526+C521+C496</f>
        <v>728065.00000000012</v>
      </c>
      <c r="D466" s="11">
        <f t="shared" si="35"/>
        <v>727867</v>
      </c>
      <c r="E466" s="11">
        <f t="shared" si="34"/>
        <v>99.972804625960578</v>
      </c>
    </row>
    <row r="467" spans="1:5" x14ac:dyDescent="0.25">
      <c r="A467" s="241"/>
      <c r="B467" s="12" t="s">
        <v>13</v>
      </c>
      <c r="C467" s="11">
        <f t="shared" si="35"/>
        <v>111093.4</v>
      </c>
      <c r="D467" s="11">
        <f t="shared" si="35"/>
        <v>110386.9</v>
      </c>
      <c r="E467" s="11">
        <f t="shared" si="34"/>
        <v>99.364048629351529</v>
      </c>
    </row>
    <row r="468" spans="1:5" ht="50.25" customHeight="1" x14ac:dyDescent="0.25">
      <c r="A468" s="241" t="s">
        <v>23</v>
      </c>
      <c r="B468" s="22" t="s">
        <v>462</v>
      </c>
      <c r="C468" s="9">
        <f>SUM(C469:C472)</f>
        <v>771006.70000000007</v>
      </c>
      <c r="D468" s="9">
        <f>SUM(D469:D472)</f>
        <v>770328.89999999991</v>
      </c>
      <c r="E468" s="9">
        <f t="shared" si="34"/>
        <v>99.912088961094597</v>
      </c>
    </row>
    <row r="469" spans="1:5" hidden="1" x14ac:dyDescent="0.25">
      <c r="A469" s="241"/>
      <c r="B469" s="12" t="s">
        <v>9</v>
      </c>
      <c r="C469" s="11">
        <v>0</v>
      </c>
      <c r="D469" s="11">
        <v>0</v>
      </c>
      <c r="E469" s="11"/>
    </row>
    <row r="470" spans="1:5" hidden="1" x14ac:dyDescent="0.25">
      <c r="A470" s="241"/>
      <c r="B470" s="12" t="s">
        <v>10</v>
      </c>
      <c r="C470" s="11">
        <v>0</v>
      </c>
      <c r="D470" s="11">
        <v>0</v>
      </c>
      <c r="E470" s="11"/>
    </row>
    <row r="471" spans="1:5" x14ac:dyDescent="0.25">
      <c r="A471" s="241"/>
      <c r="B471" s="12" t="s">
        <v>11</v>
      </c>
      <c r="C471" s="11">
        <v>661101.30000000005</v>
      </c>
      <c r="D471" s="11">
        <v>661101.19999999995</v>
      </c>
      <c r="E471" s="11">
        <f t="shared" ref="E471:E478" si="36">D471*100/C471</f>
        <v>99.999984873725083</v>
      </c>
    </row>
    <row r="472" spans="1:5" x14ac:dyDescent="0.25">
      <c r="A472" s="241"/>
      <c r="B472" s="12" t="s">
        <v>13</v>
      </c>
      <c r="C472" s="11">
        <v>109905.4</v>
      </c>
      <c r="D472" s="11">
        <v>109227.7</v>
      </c>
      <c r="E472" s="11">
        <f t="shared" si="36"/>
        <v>99.383378796674236</v>
      </c>
    </row>
    <row r="473" spans="1:5" ht="78.75" customHeight="1" x14ac:dyDescent="0.25">
      <c r="A473" s="241" t="s">
        <v>24</v>
      </c>
      <c r="B473" s="22" t="s">
        <v>463</v>
      </c>
      <c r="C473" s="9">
        <f>SUM(C474:C477)</f>
        <v>1797.7</v>
      </c>
      <c r="D473" s="9">
        <f>SUM(D474:D477)</f>
        <v>1797.7</v>
      </c>
      <c r="E473" s="9">
        <f t="shared" si="36"/>
        <v>100</v>
      </c>
    </row>
    <row r="474" spans="1:5" x14ac:dyDescent="0.25">
      <c r="A474" s="241"/>
      <c r="B474" s="12" t="s">
        <v>9</v>
      </c>
      <c r="C474" s="11">
        <v>868.3</v>
      </c>
      <c r="D474" s="11">
        <v>868.3</v>
      </c>
      <c r="E474" s="11">
        <f t="shared" si="36"/>
        <v>100</v>
      </c>
    </row>
    <row r="475" spans="1:5" x14ac:dyDescent="0.25">
      <c r="A475" s="241"/>
      <c r="B475" s="12" t="s">
        <v>10</v>
      </c>
      <c r="C475" s="11">
        <v>390.1</v>
      </c>
      <c r="D475" s="11">
        <v>390.1</v>
      </c>
      <c r="E475" s="11">
        <f t="shared" si="36"/>
        <v>100</v>
      </c>
    </row>
    <row r="476" spans="1:5" x14ac:dyDescent="0.25">
      <c r="A476" s="241"/>
      <c r="B476" s="12" t="s">
        <v>11</v>
      </c>
      <c r="C476" s="11">
        <v>539.29999999999995</v>
      </c>
      <c r="D476" s="11">
        <v>539.29999999999995</v>
      </c>
      <c r="E476" s="11">
        <f t="shared" si="36"/>
        <v>100</v>
      </c>
    </row>
    <row r="477" spans="1:5" hidden="1" x14ac:dyDescent="0.25">
      <c r="A477" s="241"/>
      <c r="B477" s="12" t="s">
        <v>13</v>
      </c>
      <c r="C477" s="11">
        <v>0</v>
      </c>
      <c r="D477" s="11">
        <v>0</v>
      </c>
      <c r="E477" s="11" t="e">
        <f t="shared" si="36"/>
        <v>#DIV/0!</v>
      </c>
    </row>
    <row r="478" spans="1:5" ht="32.25" customHeight="1" x14ac:dyDescent="0.25">
      <c r="A478" s="241" t="s">
        <v>4</v>
      </c>
      <c r="B478" s="22" t="s">
        <v>464</v>
      </c>
      <c r="C478" s="9">
        <f>SUM(C479:C482)</f>
        <v>436</v>
      </c>
      <c r="D478" s="9">
        <f>SUM(D479:D482)</f>
        <v>436</v>
      </c>
      <c r="E478" s="9">
        <f t="shared" si="36"/>
        <v>100</v>
      </c>
    </row>
    <row r="479" spans="1:5" x14ac:dyDescent="0.25">
      <c r="A479" s="241"/>
      <c r="B479" s="12" t="s">
        <v>9</v>
      </c>
      <c r="C479" s="11">
        <v>150.4</v>
      </c>
      <c r="D479" s="11">
        <v>150.4</v>
      </c>
      <c r="E479" s="11">
        <f>D479*100/C479</f>
        <v>100</v>
      </c>
    </row>
    <row r="480" spans="1:5" x14ac:dyDescent="0.25">
      <c r="A480" s="241"/>
      <c r="B480" s="12" t="s">
        <v>10</v>
      </c>
      <c r="C480" s="11">
        <v>67.599999999999994</v>
      </c>
      <c r="D480" s="11">
        <v>67.599999999999994</v>
      </c>
      <c r="E480" s="11">
        <f>D480*100/C480</f>
        <v>100</v>
      </c>
    </row>
    <row r="481" spans="1:5" x14ac:dyDescent="0.25">
      <c r="A481" s="241"/>
      <c r="B481" s="12" t="s">
        <v>11</v>
      </c>
      <c r="C481" s="11">
        <v>218</v>
      </c>
      <c r="D481" s="11">
        <v>218</v>
      </c>
      <c r="E481" s="11">
        <f>D481*100/C481</f>
        <v>100</v>
      </c>
    </row>
    <row r="482" spans="1:5" hidden="1" x14ac:dyDescent="0.25">
      <c r="A482" s="241"/>
      <c r="B482" s="12" t="s">
        <v>13</v>
      </c>
      <c r="C482" s="11"/>
      <c r="D482" s="11"/>
      <c r="E482" s="11"/>
    </row>
    <row r="483" spans="1:5" ht="63.75" customHeight="1" x14ac:dyDescent="0.25">
      <c r="A483" s="241" t="s">
        <v>5</v>
      </c>
      <c r="B483" s="22" t="s">
        <v>465</v>
      </c>
      <c r="C483" s="9">
        <f>SUM(C484:C487)</f>
        <v>650</v>
      </c>
      <c r="D483" s="9">
        <f>SUM(D484:D487)</f>
        <v>500</v>
      </c>
      <c r="E483" s="9">
        <f t="shared" ref="E483:E503" si="37">D483*100/C483</f>
        <v>76.92307692307692</v>
      </c>
    </row>
    <row r="484" spans="1:5" hidden="1" x14ac:dyDescent="0.25">
      <c r="A484" s="241"/>
      <c r="B484" s="12" t="s">
        <v>9</v>
      </c>
      <c r="C484" s="11"/>
      <c r="D484" s="11"/>
      <c r="E484" s="11" t="e">
        <f t="shared" si="37"/>
        <v>#DIV/0!</v>
      </c>
    </row>
    <row r="485" spans="1:5" x14ac:dyDescent="0.25">
      <c r="A485" s="241"/>
      <c r="B485" s="12" t="s">
        <v>10</v>
      </c>
      <c r="C485" s="11">
        <v>650</v>
      </c>
      <c r="D485" s="11">
        <v>500</v>
      </c>
      <c r="E485" s="11">
        <f t="shared" si="37"/>
        <v>76.92307692307692</v>
      </c>
    </row>
    <row r="486" spans="1:5" hidden="1" x14ac:dyDescent="0.25">
      <c r="A486" s="241"/>
      <c r="B486" s="12" t="s">
        <v>11</v>
      </c>
      <c r="C486" s="11"/>
      <c r="D486" s="11"/>
      <c r="E486" s="11" t="e">
        <f t="shared" si="37"/>
        <v>#DIV/0!</v>
      </c>
    </row>
    <row r="487" spans="1:5" hidden="1" x14ac:dyDescent="0.25">
      <c r="A487" s="241"/>
      <c r="B487" s="12" t="s">
        <v>13</v>
      </c>
      <c r="C487" s="11"/>
      <c r="D487" s="11"/>
      <c r="E487" s="11" t="e">
        <f t="shared" si="37"/>
        <v>#DIV/0!</v>
      </c>
    </row>
    <row r="488" spans="1:5" ht="111" customHeight="1" x14ac:dyDescent="0.25">
      <c r="A488" s="241" t="s">
        <v>6</v>
      </c>
      <c r="B488" s="22" t="s">
        <v>466</v>
      </c>
      <c r="C488" s="9">
        <f>SUM(C489:C492)</f>
        <v>5316.6</v>
      </c>
      <c r="D488" s="9">
        <f>SUM(D489:D492)</f>
        <v>5316.6</v>
      </c>
      <c r="E488" s="9">
        <f t="shared" si="37"/>
        <v>100</v>
      </c>
    </row>
    <row r="489" spans="1:5" hidden="1" x14ac:dyDescent="0.25">
      <c r="A489" s="241"/>
      <c r="B489" s="12" t="s">
        <v>9</v>
      </c>
      <c r="C489" s="11"/>
      <c r="D489" s="11"/>
      <c r="E489" s="11" t="e">
        <f t="shared" si="37"/>
        <v>#DIV/0!</v>
      </c>
    </row>
    <row r="490" spans="1:5" x14ac:dyDescent="0.25">
      <c r="A490" s="241"/>
      <c r="B490" s="12" t="s">
        <v>10</v>
      </c>
      <c r="C490" s="11">
        <v>4253.3</v>
      </c>
      <c r="D490" s="11">
        <v>4253.3</v>
      </c>
      <c r="E490" s="11">
        <f t="shared" si="37"/>
        <v>100</v>
      </c>
    </row>
    <row r="491" spans="1:5" x14ac:dyDescent="0.25">
      <c r="A491" s="241"/>
      <c r="B491" s="12" t="s">
        <v>11</v>
      </c>
      <c r="C491" s="11">
        <v>1063.3</v>
      </c>
      <c r="D491" s="11">
        <v>1063.3</v>
      </c>
      <c r="E491" s="11">
        <f t="shared" si="37"/>
        <v>100</v>
      </c>
    </row>
    <row r="492" spans="1:5" hidden="1" x14ac:dyDescent="0.25">
      <c r="A492" s="241"/>
      <c r="B492" s="12" t="s">
        <v>13</v>
      </c>
      <c r="C492" s="11"/>
      <c r="D492" s="11"/>
      <c r="E492" s="11" t="e">
        <f t="shared" si="37"/>
        <v>#DIV/0!</v>
      </c>
    </row>
    <row r="493" spans="1:5" ht="94.5" x14ac:dyDescent="0.25">
      <c r="A493" s="241" t="s">
        <v>27</v>
      </c>
      <c r="B493" s="22" t="s">
        <v>607</v>
      </c>
      <c r="C493" s="9">
        <f>SUM(C494:C497)</f>
        <v>76.3</v>
      </c>
      <c r="D493" s="9">
        <f>SUM(D494:D497)</f>
        <v>76.3</v>
      </c>
      <c r="E493" s="9">
        <f t="shared" ref="E493:E497" si="38">D493*100/C493</f>
        <v>100</v>
      </c>
    </row>
    <row r="494" spans="1:5" hidden="1" x14ac:dyDescent="0.25">
      <c r="A494" s="241"/>
      <c r="B494" s="12" t="s">
        <v>9</v>
      </c>
      <c r="C494" s="11">
        <v>0</v>
      </c>
      <c r="D494" s="11">
        <v>0</v>
      </c>
      <c r="E494" s="9" t="e">
        <f t="shared" si="38"/>
        <v>#DIV/0!</v>
      </c>
    </row>
    <row r="495" spans="1:5" x14ac:dyDescent="0.25">
      <c r="A495" s="241"/>
      <c r="B495" s="12" t="s">
        <v>10</v>
      </c>
      <c r="C495" s="11">
        <v>76.099999999999994</v>
      </c>
      <c r="D495" s="11">
        <v>76.099999999999994</v>
      </c>
      <c r="E495" s="11">
        <f t="shared" si="38"/>
        <v>100</v>
      </c>
    </row>
    <row r="496" spans="1:5" x14ac:dyDescent="0.25">
      <c r="A496" s="241"/>
      <c r="B496" s="12" t="s">
        <v>11</v>
      </c>
      <c r="C496" s="11">
        <v>0.2</v>
      </c>
      <c r="D496" s="11">
        <v>0.2</v>
      </c>
      <c r="E496" s="11">
        <f t="shared" si="38"/>
        <v>100</v>
      </c>
    </row>
    <row r="497" spans="1:5" hidden="1" x14ac:dyDescent="0.25">
      <c r="A497" s="241"/>
      <c r="B497" s="12" t="s">
        <v>13</v>
      </c>
      <c r="C497" s="11"/>
      <c r="D497" s="11"/>
      <c r="E497" s="11" t="e">
        <f t="shared" si="38"/>
        <v>#DIV/0!</v>
      </c>
    </row>
    <row r="498" spans="1:5" ht="46.5" customHeight="1" x14ac:dyDescent="0.25">
      <c r="A498" s="241" t="s">
        <v>27</v>
      </c>
      <c r="B498" s="22" t="s">
        <v>467</v>
      </c>
      <c r="C498" s="9">
        <f>SUM(C499:C502)</f>
        <v>27480.9</v>
      </c>
      <c r="D498" s="9">
        <f>SUM(D499:D502)</f>
        <v>27452.100000000002</v>
      </c>
      <c r="E498" s="9">
        <f t="shared" si="37"/>
        <v>99.895199938866625</v>
      </c>
    </row>
    <row r="499" spans="1:5" hidden="1" x14ac:dyDescent="0.25">
      <c r="A499" s="241"/>
      <c r="B499" s="12" t="s">
        <v>9</v>
      </c>
      <c r="C499" s="11">
        <v>0</v>
      </c>
      <c r="D499" s="11">
        <v>0</v>
      </c>
      <c r="E499" s="9" t="e">
        <f t="shared" si="37"/>
        <v>#DIV/0!</v>
      </c>
    </row>
    <row r="500" spans="1:5" hidden="1" x14ac:dyDescent="0.25">
      <c r="A500" s="241"/>
      <c r="B500" s="12" t="s">
        <v>10</v>
      </c>
      <c r="C500" s="31"/>
      <c r="E500" s="9" t="e">
        <f t="shared" si="37"/>
        <v>#DIV/0!</v>
      </c>
    </row>
    <row r="501" spans="1:5" x14ac:dyDescent="0.25">
      <c r="A501" s="241"/>
      <c r="B501" s="12" t="s">
        <v>11</v>
      </c>
      <c r="C501" s="11">
        <v>26414.400000000001</v>
      </c>
      <c r="D501" s="11">
        <v>26414.400000000001</v>
      </c>
      <c r="E501" s="11">
        <f t="shared" si="37"/>
        <v>100</v>
      </c>
    </row>
    <row r="502" spans="1:5" x14ac:dyDescent="0.25">
      <c r="A502" s="241"/>
      <c r="B502" s="12" t="s">
        <v>13</v>
      </c>
      <c r="C502" s="11">
        <v>1066.5</v>
      </c>
      <c r="D502" s="11">
        <v>1037.7</v>
      </c>
      <c r="E502" s="11">
        <f t="shared" si="37"/>
        <v>97.299578059071735</v>
      </c>
    </row>
    <row r="503" spans="1:5" ht="31.5" customHeight="1" x14ac:dyDescent="0.25">
      <c r="A503" s="241" t="s">
        <v>28</v>
      </c>
      <c r="B503" s="22" t="s">
        <v>468</v>
      </c>
      <c r="C503" s="9">
        <f>SUM(C504:C507)</f>
        <v>14029.1</v>
      </c>
      <c r="D503" s="9">
        <f>SUM(D504:D507)</f>
        <v>13839.8</v>
      </c>
      <c r="E503" s="9">
        <f t="shared" si="37"/>
        <v>98.650661838606894</v>
      </c>
    </row>
    <row r="504" spans="1:5" hidden="1" x14ac:dyDescent="0.25">
      <c r="A504" s="241"/>
      <c r="B504" s="12" t="s">
        <v>9</v>
      </c>
      <c r="C504" s="11">
        <v>0</v>
      </c>
      <c r="D504" s="11">
        <v>0</v>
      </c>
      <c r="E504" s="11"/>
    </row>
    <row r="505" spans="1:5" hidden="1" x14ac:dyDescent="0.25">
      <c r="A505" s="241"/>
      <c r="B505" s="12" t="s">
        <v>10</v>
      </c>
      <c r="C505" s="11">
        <v>0</v>
      </c>
      <c r="D505" s="11">
        <v>0</v>
      </c>
      <c r="E505" s="11"/>
    </row>
    <row r="506" spans="1:5" x14ac:dyDescent="0.25">
      <c r="A506" s="241"/>
      <c r="B506" s="12" t="s">
        <v>11</v>
      </c>
      <c r="C506" s="11">
        <v>14029.1</v>
      </c>
      <c r="D506" s="11">
        <v>13839.8</v>
      </c>
      <c r="E506" s="11">
        <f>D506*100/C506</f>
        <v>98.650661838606894</v>
      </c>
    </row>
    <row r="507" spans="1:5" hidden="1" x14ac:dyDescent="0.25">
      <c r="A507" s="241"/>
      <c r="B507" s="12" t="s">
        <v>13</v>
      </c>
      <c r="C507" s="11">
        <v>0</v>
      </c>
      <c r="D507" s="11">
        <v>0</v>
      </c>
      <c r="E507" s="11"/>
    </row>
    <row r="508" spans="1:5" ht="78" customHeight="1" x14ac:dyDescent="0.25">
      <c r="A508" s="241" t="s">
        <v>33</v>
      </c>
      <c r="B508" s="22" t="s">
        <v>469</v>
      </c>
      <c r="C508" s="9">
        <f>SUM(C509:C512)</f>
        <v>5061.5</v>
      </c>
      <c r="D508" s="9">
        <f>SUM(D509:D512)</f>
        <v>5061.5</v>
      </c>
      <c r="E508" s="9">
        <f t="shared" ref="E508:E513" si="39">D508*100/C508</f>
        <v>100</v>
      </c>
    </row>
    <row r="509" spans="1:5" hidden="1" x14ac:dyDescent="0.25">
      <c r="A509" s="241"/>
      <c r="B509" s="12" t="s">
        <v>9</v>
      </c>
      <c r="C509" s="11">
        <v>0</v>
      </c>
      <c r="D509" s="11">
        <v>0</v>
      </c>
      <c r="E509" s="23" t="e">
        <f t="shared" si="39"/>
        <v>#DIV/0!</v>
      </c>
    </row>
    <row r="510" spans="1:5" x14ac:dyDescent="0.25">
      <c r="A510" s="241"/>
      <c r="B510" s="12" t="s">
        <v>10</v>
      </c>
      <c r="C510" s="11">
        <v>2641.6</v>
      </c>
      <c r="D510" s="11">
        <v>2641.6</v>
      </c>
      <c r="E510" s="23">
        <f t="shared" si="39"/>
        <v>100</v>
      </c>
    </row>
    <row r="511" spans="1:5" x14ac:dyDescent="0.25">
      <c r="A511" s="241"/>
      <c r="B511" s="12" t="s">
        <v>11</v>
      </c>
      <c r="C511" s="11">
        <v>2298.4</v>
      </c>
      <c r="D511" s="11">
        <v>2298.4</v>
      </c>
      <c r="E511" s="23">
        <f t="shared" si="39"/>
        <v>100</v>
      </c>
    </row>
    <row r="512" spans="1:5" x14ac:dyDescent="0.25">
      <c r="A512" s="241"/>
      <c r="B512" s="12" t="s">
        <v>13</v>
      </c>
      <c r="C512" s="11">
        <v>121.5</v>
      </c>
      <c r="D512" s="11">
        <v>121.5</v>
      </c>
      <c r="E512" s="23">
        <f t="shared" si="39"/>
        <v>100</v>
      </c>
    </row>
    <row r="513" spans="1:5" ht="30.75" customHeight="1" x14ac:dyDescent="0.25">
      <c r="A513" s="241" t="s">
        <v>34</v>
      </c>
      <c r="B513" s="22" t="s">
        <v>470</v>
      </c>
      <c r="C513" s="9">
        <f>SUM(C514:C517)</f>
        <v>250</v>
      </c>
      <c r="D513" s="9">
        <f>SUM(D514:D517)</f>
        <v>250</v>
      </c>
      <c r="E513" s="9">
        <f t="shared" si="39"/>
        <v>100</v>
      </c>
    </row>
    <row r="514" spans="1:5" hidden="1" x14ac:dyDescent="0.25">
      <c r="A514" s="241"/>
      <c r="B514" s="12" t="s">
        <v>9</v>
      </c>
      <c r="C514" s="11">
        <v>0</v>
      </c>
      <c r="D514" s="11">
        <v>0</v>
      </c>
      <c r="E514" s="11"/>
    </row>
    <row r="515" spans="1:5" hidden="1" x14ac:dyDescent="0.25">
      <c r="A515" s="241"/>
      <c r="B515" s="12" t="s">
        <v>10</v>
      </c>
      <c r="C515" s="11"/>
      <c r="D515" s="11"/>
      <c r="E515" s="11" t="e">
        <f>D515*100/C515</f>
        <v>#DIV/0!</v>
      </c>
    </row>
    <row r="516" spans="1:5" x14ac:dyDescent="0.25">
      <c r="A516" s="241"/>
      <c r="B516" s="12" t="s">
        <v>11</v>
      </c>
      <c r="C516" s="11">
        <v>250</v>
      </c>
      <c r="D516" s="11">
        <v>250</v>
      </c>
      <c r="E516" s="11">
        <f>D516*100/C516</f>
        <v>100</v>
      </c>
    </row>
    <row r="517" spans="1:5" hidden="1" x14ac:dyDescent="0.25">
      <c r="A517" s="241"/>
      <c r="B517" s="12" t="s">
        <v>13</v>
      </c>
      <c r="C517" s="11">
        <v>0</v>
      </c>
      <c r="D517" s="11">
        <v>0</v>
      </c>
      <c r="E517" s="11" t="e">
        <f>D517*100/C517</f>
        <v>#DIV/0!</v>
      </c>
    </row>
    <row r="518" spans="1:5" ht="78" customHeight="1" x14ac:dyDescent="0.25">
      <c r="A518" s="241" t="s">
        <v>35</v>
      </c>
      <c r="B518" s="22" t="s">
        <v>471</v>
      </c>
      <c r="C518" s="9">
        <f>SUM(C519:C522)</f>
        <v>21130.3</v>
      </c>
      <c r="D518" s="9">
        <f>SUM(D519:D522)</f>
        <v>21121.7</v>
      </c>
      <c r="E518" s="9">
        <f>D518*100/C518</f>
        <v>99.959300151914547</v>
      </c>
    </row>
    <row r="519" spans="1:5" hidden="1" x14ac:dyDescent="0.25">
      <c r="A519" s="241"/>
      <c r="B519" s="12" t="s">
        <v>9</v>
      </c>
      <c r="C519" s="11">
        <v>0</v>
      </c>
      <c r="D519" s="11">
        <v>0</v>
      </c>
      <c r="E519" s="11"/>
    </row>
    <row r="520" spans="1:5" hidden="1" x14ac:dyDescent="0.25">
      <c r="A520" s="241"/>
      <c r="B520" s="12" t="s">
        <v>10</v>
      </c>
      <c r="C520" s="11">
        <v>0</v>
      </c>
      <c r="D520" s="11">
        <v>0</v>
      </c>
      <c r="E520" s="11"/>
    </row>
    <row r="521" spans="1:5" x14ac:dyDescent="0.25">
      <c r="A521" s="241"/>
      <c r="B521" s="12" t="s">
        <v>11</v>
      </c>
      <c r="C521" s="11">
        <v>21130.3</v>
      </c>
      <c r="D521" s="11">
        <v>21121.7</v>
      </c>
      <c r="E521" s="11">
        <f>D521*100/C521</f>
        <v>99.959300151914547</v>
      </c>
    </row>
    <row r="522" spans="1:5" hidden="1" x14ac:dyDescent="0.25">
      <c r="A522" s="241"/>
      <c r="B522" s="12" t="s">
        <v>13</v>
      </c>
      <c r="C522" s="11">
        <v>0</v>
      </c>
      <c r="D522" s="11">
        <v>0</v>
      </c>
      <c r="E522" s="11"/>
    </row>
    <row r="523" spans="1:5" ht="63.75" customHeight="1" x14ac:dyDescent="0.25">
      <c r="A523" s="241" t="s">
        <v>36</v>
      </c>
      <c r="B523" s="22" t="s">
        <v>472</v>
      </c>
      <c r="C523" s="9">
        <f>SUM(C524:C527)</f>
        <v>1020.7</v>
      </c>
      <c r="D523" s="9">
        <f>SUM(D524:D527)</f>
        <v>1020.7</v>
      </c>
      <c r="E523" s="9">
        <f>D523*100/C523</f>
        <v>100</v>
      </c>
    </row>
    <row r="524" spans="1:5" hidden="1" x14ac:dyDescent="0.25">
      <c r="A524" s="241"/>
      <c r="B524" s="12" t="s">
        <v>9</v>
      </c>
      <c r="C524" s="11"/>
      <c r="D524" s="11"/>
      <c r="E524" s="11"/>
    </row>
    <row r="525" spans="1:5" hidden="1" x14ac:dyDescent="0.25">
      <c r="A525" s="241"/>
      <c r="B525" s="12" t="s">
        <v>10</v>
      </c>
      <c r="C525" s="11"/>
      <c r="D525" s="11">
        <v>0</v>
      </c>
      <c r="E525" s="11" t="e">
        <f>D525*100/C525</f>
        <v>#DIV/0!</v>
      </c>
    </row>
    <row r="526" spans="1:5" x14ac:dyDescent="0.25">
      <c r="A526" s="241"/>
      <c r="B526" s="12" t="s">
        <v>11</v>
      </c>
      <c r="C526" s="11">
        <v>1020.7</v>
      </c>
      <c r="D526" s="11">
        <v>1020.7</v>
      </c>
      <c r="E526" s="11">
        <f>D526*100/C526</f>
        <v>100</v>
      </c>
    </row>
    <row r="527" spans="1:5" hidden="1" x14ac:dyDescent="0.25">
      <c r="A527" s="241"/>
      <c r="B527" s="12" t="s">
        <v>13</v>
      </c>
      <c r="C527" s="11"/>
      <c r="D527" s="11"/>
      <c r="E527" s="11" t="e">
        <f>D527*100/C527</f>
        <v>#DIV/0!</v>
      </c>
    </row>
    <row r="528" spans="1:5" ht="32.25" customHeight="1" x14ac:dyDescent="0.25">
      <c r="A528" s="169" t="s">
        <v>68</v>
      </c>
      <c r="B528" s="238" t="s">
        <v>756</v>
      </c>
      <c r="C528" s="239"/>
      <c r="D528" s="239"/>
      <c r="E528" s="240"/>
    </row>
    <row r="529" spans="1:5" x14ac:dyDescent="0.25">
      <c r="A529" s="241"/>
      <c r="B529" s="22" t="s">
        <v>31</v>
      </c>
      <c r="C529" s="9">
        <f>SUM(C530:C533)</f>
        <v>902922.40000000014</v>
      </c>
      <c r="D529" s="9">
        <f>SUM(D530:D533)</f>
        <v>899344.20000000007</v>
      </c>
      <c r="E529" s="9">
        <f>D529*100/C529</f>
        <v>99.603709023056666</v>
      </c>
    </row>
    <row r="530" spans="1:5" hidden="1" x14ac:dyDescent="0.25">
      <c r="A530" s="241"/>
      <c r="B530" s="12" t="s">
        <v>9</v>
      </c>
      <c r="C530" s="11">
        <f>C536+C547</f>
        <v>0</v>
      </c>
      <c r="D530" s="11">
        <f t="shared" ref="D530:D533" si="40">D536+D547</f>
        <v>0</v>
      </c>
      <c r="E530" s="11"/>
    </row>
    <row r="531" spans="1:5" x14ac:dyDescent="0.25">
      <c r="A531" s="241"/>
      <c r="B531" s="12" t="s">
        <v>10</v>
      </c>
      <c r="C531" s="11">
        <f t="shared" ref="C531:C533" si="41">C537+C548</f>
        <v>21686</v>
      </c>
      <c r="D531" s="11">
        <f t="shared" si="40"/>
        <v>21686</v>
      </c>
      <c r="E531" s="11">
        <f>D531*100/C531</f>
        <v>100</v>
      </c>
    </row>
    <row r="532" spans="1:5" x14ac:dyDescent="0.25">
      <c r="A532" s="241"/>
      <c r="B532" s="12" t="s">
        <v>11</v>
      </c>
      <c r="C532" s="11">
        <f t="shared" si="41"/>
        <v>765232.50000000012</v>
      </c>
      <c r="D532" s="11">
        <f t="shared" si="40"/>
        <v>764906.50000000012</v>
      </c>
      <c r="E532" s="11">
        <f>D532*100/C532</f>
        <v>99.957398568408948</v>
      </c>
    </row>
    <row r="533" spans="1:5" x14ac:dyDescent="0.25">
      <c r="A533" s="241"/>
      <c r="B533" s="12" t="s">
        <v>13</v>
      </c>
      <c r="C533" s="11">
        <f t="shared" si="41"/>
        <v>116003.9</v>
      </c>
      <c r="D533" s="11">
        <f t="shared" si="40"/>
        <v>112751.7</v>
      </c>
      <c r="E533" s="11">
        <f>D533*100/C533</f>
        <v>97.196473566836985</v>
      </c>
    </row>
    <row r="534" spans="1:5" x14ac:dyDescent="0.25">
      <c r="A534" s="241"/>
      <c r="B534" s="253" t="s">
        <v>14</v>
      </c>
      <c r="C534" s="253"/>
      <c r="D534" s="253"/>
      <c r="E534" s="253"/>
    </row>
    <row r="535" spans="1:5" x14ac:dyDescent="0.25">
      <c r="A535" s="241"/>
      <c r="B535" s="22" t="s">
        <v>15</v>
      </c>
      <c r="C535" s="9">
        <f>SUM(C536:C539)</f>
        <v>105125.3</v>
      </c>
      <c r="D535" s="9">
        <f>SUM(D536:D539)</f>
        <v>105125.3</v>
      </c>
      <c r="E535" s="9">
        <f t="shared" ref="E535:E540" si="42">D535*100/C535</f>
        <v>100</v>
      </c>
    </row>
    <row r="536" spans="1:5" hidden="1" x14ac:dyDescent="0.25">
      <c r="A536" s="241"/>
      <c r="B536" s="10" t="s">
        <v>9</v>
      </c>
      <c r="C536" s="11">
        <f>C541</f>
        <v>0</v>
      </c>
      <c r="D536" s="11">
        <f>D541</f>
        <v>0</v>
      </c>
      <c r="E536" s="9" t="e">
        <f t="shared" si="42"/>
        <v>#DIV/0!</v>
      </c>
    </row>
    <row r="537" spans="1:5" hidden="1" x14ac:dyDescent="0.25">
      <c r="A537" s="241"/>
      <c r="B537" s="10" t="s">
        <v>10</v>
      </c>
      <c r="C537" s="11">
        <f t="shared" ref="C537:D539" si="43">C542</f>
        <v>0</v>
      </c>
      <c r="D537" s="11">
        <f t="shared" si="43"/>
        <v>0</v>
      </c>
      <c r="E537" s="9" t="e">
        <f t="shared" si="42"/>
        <v>#DIV/0!</v>
      </c>
    </row>
    <row r="538" spans="1:5" x14ac:dyDescent="0.25">
      <c r="A538" s="241"/>
      <c r="B538" s="10" t="s">
        <v>11</v>
      </c>
      <c r="C538" s="11">
        <f t="shared" si="43"/>
        <v>105125.3</v>
      </c>
      <c r="D538" s="11">
        <f t="shared" si="43"/>
        <v>105125.3</v>
      </c>
      <c r="E538" s="11">
        <f t="shared" si="42"/>
        <v>100</v>
      </c>
    </row>
    <row r="539" spans="1:5" hidden="1" x14ac:dyDescent="0.25">
      <c r="A539" s="241"/>
      <c r="B539" s="12" t="s">
        <v>13</v>
      </c>
      <c r="C539" s="11">
        <f t="shared" si="43"/>
        <v>0</v>
      </c>
      <c r="D539" s="11">
        <f t="shared" si="43"/>
        <v>0</v>
      </c>
      <c r="E539" s="9" t="e">
        <f t="shared" si="42"/>
        <v>#DIV/0!</v>
      </c>
    </row>
    <row r="540" spans="1:5" ht="66" customHeight="1" x14ac:dyDescent="0.25">
      <c r="A540" s="258" t="s">
        <v>23</v>
      </c>
      <c r="B540" s="22" t="s">
        <v>461</v>
      </c>
      <c r="C540" s="9">
        <f>SUM(C541:C544)</f>
        <v>105125.3</v>
      </c>
      <c r="D540" s="9">
        <f>SUM(D541:D544)</f>
        <v>105125.3</v>
      </c>
      <c r="E540" s="9">
        <f t="shared" si="42"/>
        <v>100</v>
      </c>
    </row>
    <row r="541" spans="1:5" hidden="1" x14ac:dyDescent="0.25">
      <c r="A541" s="259"/>
      <c r="B541" s="12" t="s">
        <v>9</v>
      </c>
      <c r="C541" s="11">
        <v>0</v>
      </c>
      <c r="D541" s="11">
        <v>0</v>
      </c>
      <c r="E541" s="11"/>
    </row>
    <row r="542" spans="1:5" hidden="1" x14ac:dyDescent="0.25">
      <c r="A542" s="259"/>
      <c r="B542" s="12" t="s">
        <v>10</v>
      </c>
      <c r="C542" s="11"/>
      <c r="D542" s="11"/>
      <c r="E542" s="11" t="e">
        <f>D542*100/C542</f>
        <v>#DIV/0!</v>
      </c>
    </row>
    <row r="543" spans="1:5" x14ac:dyDescent="0.25">
      <c r="A543" s="260"/>
      <c r="B543" s="12" t="s">
        <v>11</v>
      </c>
      <c r="C543" s="11">
        <v>105125.3</v>
      </c>
      <c r="D543" s="11">
        <v>105125.3</v>
      </c>
      <c r="E543" s="11">
        <f>D543*100/C543</f>
        <v>100</v>
      </c>
    </row>
    <row r="544" spans="1:5" hidden="1" x14ac:dyDescent="0.25">
      <c r="A544" s="163"/>
      <c r="B544" s="12" t="s">
        <v>13</v>
      </c>
      <c r="C544" s="11"/>
      <c r="D544" s="11"/>
      <c r="E544" s="11" t="e">
        <f>D544*100/C544</f>
        <v>#DIV/0!</v>
      </c>
    </row>
    <row r="545" spans="1:5" x14ac:dyDescent="0.25">
      <c r="A545" s="241"/>
      <c r="B545" s="253" t="s">
        <v>16</v>
      </c>
      <c r="C545" s="253"/>
      <c r="D545" s="253"/>
      <c r="E545" s="253"/>
    </row>
    <row r="546" spans="1:5" x14ac:dyDescent="0.25">
      <c r="A546" s="262"/>
      <c r="B546" s="22" t="s">
        <v>17</v>
      </c>
      <c r="C546" s="9">
        <f>SUM(C547:C550)</f>
        <v>797797.10000000009</v>
      </c>
      <c r="D546" s="9">
        <f>SUM(D547:D550)</f>
        <v>794218.9</v>
      </c>
      <c r="E546" s="9">
        <f t="shared" ref="E546:E551" si="44">D546*100/C546</f>
        <v>99.551489971572963</v>
      </c>
    </row>
    <row r="547" spans="1:5" hidden="1" x14ac:dyDescent="0.25">
      <c r="A547" s="262"/>
      <c r="B547" s="12" t="s">
        <v>9</v>
      </c>
      <c r="C547" s="11">
        <f>C552+C577+C597+C602+C607+C557+C562+C567+C572+C582+C587+C592</f>
        <v>0</v>
      </c>
      <c r="D547" s="11">
        <f t="shared" ref="D547:D548" si="45">D552+D577++D572+D597+D602+D607+D557+D562+D567+D582+D587+D592</f>
        <v>0</v>
      </c>
      <c r="E547" s="11" t="e">
        <f t="shared" si="44"/>
        <v>#DIV/0!</v>
      </c>
    </row>
    <row r="548" spans="1:5" x14ac:dyDescent="0.25">
      <c r="A548" s="262"/>
      <c r="B548" s="12" t="s">
        <v>10</v>
      </c>
      <c r="C548" s="11">
        <f t="shared" ref="C548:C550" si="46">C553+C578+C598+C603+C608+C558+C563+C568+C573+C583+C588+C593</f>
        <v>21686</v>
      </c>
      <c r="D548" s="11">
        <f t="shared" si="45"/>
        <v>21686</v>
      </c>
      <c r="E548" s="11">
        <f t="shared" si="44"/>
        <v>100</v>
      </c>
    </row>
    <row r="549" spans="1:5" x14ac:dyDescent="0.25">
      <c r="A549" s="262"/>
      <c r="B549" s="12" t="s">
        <v>11</v>
      </c>
      <c r="C549" s="11">
        <f t="shared" si="46"/>
        <v>660107.20000000007</v>
      </c>
      <c r="D549" s="11">
        <f>D554+D579++D574+D599+D604+D609+D559+D564+D569+D584+D589+D594</f>
        <v>659781.20000000007</v>
      </c>
      <c r="E549" s="11">
        <f t="shared" si="44"/>
        <v>99.95061408207637</v>
      </c>
    </row>
    <row r="550" spans="1:5" x14ac:dyDescent="0.25">
      <c r="A550" s="262"/>
      <c r="B550" s="12" t="s">
        <v>13</v>
      </c>
      <c r="C550" s="11">
        <f t="shared" si="46"/>
        <v>116003.9</v>
      </c>
      <c r="D550" s="11">
        <f>D555+D580++D575+D600+D605+D610+D560+D565+D570+D585+D590+D595</f>
        <v>112751.7</v>
      </c>
      <c r="E550" s="11">
        <f t="shared" si="44"/>
        <v>97.196473566836985</v>
      </c>
    </row>
    <row r="551" spans="1:5" ht="64.5" customHeight="1" x14ac:dyDescent="0.25">
      <c r="A551" s="241" t="s">
        <v>24</v>
      </c>
      <c r="B551" s="22" t="s">
        <v>451</v>
      </c>
      <c r="C551" s="9">
        <f>SUM(C552:C555)</f>
        <v>474593.5</v>
      </c>
      <c r="D551" s="9">
        <f>SUM(D552:D555)</f>
        <v>471549.1</v>
      </c>
      <c r="E551" s="9">
        <f t="shared" si="44"/>
        <v>99.358524716415204</v>
      </c>
    </row>
    <row r="552" spans="1:5" hidden="1" x14ac:dyDescent="0.25">
      <c r="A552" s="241"/>
      <c r="B552" s="12" t="s">
        <v>9</v>
      </c>
      <c r="C552" s="11">
        <v>0</v>
      </c>
      <c r="D552" s="11">
        <v>0</v>
      </c>
      <c r="E552" s="11"/>
    </row>
    <row r="553" spans="1:5" hidden="1" x14ac:dyDescent="0.25">
      <c r="A553" s="241"/>
      <c r="B553" s="12" t="s">
        <v>10</v>
      </c>
      <c r="C553" s="11"/>
      <c r="D553" s="11"/>
      <c r="E553" s="11" t="e">
        <f>D553*100/C553</f>
        <v>#DIV/0!</v>
      </c>
    </row>
    <row r="554" spans="1:5" x14ac:dyDescent="0.25">
      <c r="A554" s="241"/>
      <c r="B554" s="12" t="s">
        <v>11</v>
      </c>
      <c r="C554" s="11">
        <v>449082</v>
      </c>
      <c r="D554" s="11">
        <v>449081.3</v>
      </c>
      <c r="E554" s="11">
        <f>D554*100/C554</f>
        <v>99.999844126462435</v>
      </c>
    </row>
    <row r="555" spans="1:5" x14ac:dyDescent="0.25">
      <c r="A555" s="241"/>
      <c r="B555" s="12" t="s">
        <v>13</v>
      </c>
      <c r="C555" s="11">
        <v>25511.5</v>
      </c>
      <c r="D555" s="11">
        <v>22467.8</v>
      </c>
      <c r="E555" s="11">
        <f>D555*100/C555</f>
        <v>88.06930207945436</v>
      </c>
    </row>
    <row r="556" spans="1:5" ht="63" customHeight="1" x14ac:dyDescent="0.25">
      <c r="A556" s="241" t="s">
        <v>4</v>
      </c>
      <c r="B556" s="22" t="s">
        <v>452</v>
      </c>
      <c r="C556" s="9">
        <f>SUM(C557:C560)</f>
        <v>1126.5999999999999</v>
      </c>
      <c r="D556" s="9">
        <f>SUM(D557:D560)</f>
        <v>1126.5999999999999</v>
      </c>
      <c r="E556" s="9">
        <f>D556*100/C556</f>
        <v>100</v>
      </c>
    </row>
    <row r="557" spans="1:5" hidden="1" x14ac:dyDescent="0.25">
      <c r="A557" s="241"/>
      <c r="B557" s="12" t="s">
        <v>9</v>
      </c>
      <c r="C557" s="11"/>
      <c r="D557" s="11"/>
      <c r="E557" s="11"/>
    </row>
    <row r="558" spans="1:5" x14ac:dyDescent="0.25">
      <c r="A558" s="241"/>
      <c r="B558" s="12" t="s">
        <v>10</v>
      </c>
      <c r="C558" s="11">
        <v>788.6</v>
      </c>
      <c r="D558" s="11">
        <v>788.6</v>
      </c>
      <c r="E558" s="11">
        <f>D558*100/C558</f>
        <v>100</v>
      </c>
    </row>
    <row r="559" spans="1:5" x14ac:dyDescent="0.25">
      <c r="A559" s="241"/>
      <c r="B559" s="12" t="s">
        <v>11</v>
      </c>
      <c r="C559" s="11">
        <v>338</v>
      </c>
      <c r="D559" s="11">
        <v>338</v>
      </c>
      <c r="E559" s="11">
        <f>D559*100/C559</f>
        <v>100</v>
      </c>
    </row>
    <row r="560" spans="1:5" hidden="1" x14ac:dyDescent="0.25">
      <c r="A560" s="241"/>
      <c r="B560" s="12" t="s">
        <v>13</v>
      </c>
      <c r="C560" s="11"/>
      <c r="D560" s="11"/>
      <c r="E560" s="11"/>
    </row>
    <row r="561" spans="1:5" ht="63" customHeight="1" x14ac:dyDescent="0.25">
      <c r="A561" s="241" t="s">
        <v>5</v>
      </c>
      <c r="B561" s="22" t="s">
        <v>453</v>
      </c>
      <c r="C561" s="9">
        <f>SUM(C562:C565)</f>
        <v>4387.5</v>
      </c>
      <c r="D561" s="9">
        <f>SUM(D562:D565)</f>
        <v>4387.3999999999996</v>
      </c>
      <c r="E561" s="9">
        <f>D561*100/C561</f>
        <v>99.997720797720788</v>
      </c>
    </row>
    <row r="562" spans="1:5" hidden="1" x14ac:dyDescent="0.25">
      <c r="A562" s="241"/>
      <c r="B562" s="12" t="s">
        <v>9</v>
      </c>
      <c r="C562" s="11"/>
      <c r="D562" s="11"/>
      <c r="E562" s="11"/>
    </row>
    <row r="563" spans="1:5" x14ac:dyDescent="0.25">
      <c r="A563" s="241"/>
      <c r="B563" s="12" t="s">
        <v>10</v>
      </c>
      <c r="C563" s="11">
        <v>3071.2</v>
      </c>
      <c r="D563" s="11">
        <v>3071.2</v>
      </c>
      <c r="E563" s="11">
        <f>D563*100/C563</f>
        <v>100</v>
      </c>
    </row>
    <row r="564" spans="1:5" x14ac:dyDescent="0.25">
      <c r="A564" s="241"/>
      <c r="B564" s="12" t="s">
        <v>11</v>
      </c>
      <c r="C564" s="11">
        <v>1316.3</v>
      </c>
      <c r="D564" s="11">
        <v>1316.2</v>
      </c>
      <c r="E564" s="11">
        <f>D564*100/C564</f>
        <v>99.992402947656316</v>
      </c>
    </row>
    <row r="565" spans="1:5" hidden="1" x14ac:dyDescent="0.25">
      <c r="A565" s="241"/>
      <c r="B565" s="12" t="s">
        <v>13</v>
      </c>
      <c r="C565" s="11"/>
      <c r="D565" s="11"/>
      <c r="E565" s="11"/>
    </row>
    <row r="566" spans="1:5" ht="63.75" customHeight="1" x14ac:dyDescent="0.25">
      <c r="A566" s="241" t="s">
        <v>6</v>
      </c>
      <c r="B566" s="22" t="s">
        <v>500</v>
      </c>
      <c r="C566" s="9">
        <f>SUM(C567:C570)</f>
        <v>7388.7</v>
      </c>
      <c r="D566" s="9">
        <f>SUM(D567:D570)</f>
        <v>7388.7</v>
      </c>
      <c r="E566" s="9">
        <f>D566*100/C566</f>
        <v>100</v>
      </c>
    </row>
    <row r="567" spans="1:5" hidden="1" x14ac:dyDescent="0.25">
      <c r="A567" s="241"/>
      <c r="B567" s="12" t="s">
        <v>9</v>
      </c>
      <c r="C567" s="11">
        <v>0</v>
      </c>
      <c r="D567" s="11">
        <v>0</v>
      </c>
      <c r="E567" s="11"/>
    </row>
    <row r="568" spans="1:5" x14ac:dyDescent="0.25">
      <c r="A568" s="241"/>
      <c r="B568" s="12" t="s">
        <v>10</v>
      </c>
      <c r="C568" s="11">
        <v>6649.8</v>
      </c>
      <c r="D568" s="11">
        <v>6649.8</v>
      </c>
      <c r="E568" s="11"/>
    </row>
    <row r="569" spans="1:5" x14ac:dyDescent="0.25">
      <c r="A569" s="241"/>
      <c r="B569" s="12" t="s">
        <v>11</v>
      </c>
      <c r="C569" s="11">
        <v>738.9</v>
      </c>
      <c r="D569" s="11">
        <v>738.9</v>
      </c>
      <c r="E569" s="11">
        <f>D569*100/C569</f>
        <v>100</v>
      </c>
    </row>
    <row r="570" spans="1:5" hidden="1" x14ac:dyDescent="0.25">
      <c r="A570" s="241"/>
      <c r="B570" s="12" t="s">
        <v>13</v>
      </c>
      <c r="C570" s="11"/>
      <c r="D570" s="11"/>
      <c r="E570" s="11" t="e">
        <f>D570*100/C570</f>
        <v>#DIV/0!</v>
      </c>
    </row>
    <row r="571" spans="1:5" ht="48" customHeight="1" x14ac:dyDescent="0.25">
      <c r="A571" s="241" t="s">
        <v>27</v>
      </c>
      <c r="B571" s="22" t="s">
        <v>504</v>
      </c>
      <c r="C571" s="9">
        <f>SUM(C572:C575)</f>
        <v>1180</v>
      </c>
      <c r="D571" s="9">
        <f>SUM(D572:D575)</f>
        <v>1180</v>
      </c>
      <c r="E571" s="9">
        <f>D571*100/C571</f>
        <v>100</v>
      </c>
    </row>
    <row r="572" spans="1:5" hidden="1" x14ac:dyDescent="0.25">
      <c r="A572" s="241"/>
      <c r="B572" s="12" t="s">
        <v>9</v>
      </c>
      <c r="C572" s="11">
        <v>0</v>
      </c>
      <c r="D572" s="11">
        <v>0</v>
      </c>
      <c r="E572" s="11"/>
    </row>
    <row r="573" spans="1:5" x14ac:dyDescent="0.25">
      <c r="A573" s="241"/>
      <c r="B573" s="12" t="s">
        <v>10</v>
      </c>
      <c r="C573" s="11">
        <v>340</v>
      </c>
      <c r="D573" s="11">
        <v>340</v>
      </c>
      <c r="E573" s="11"/>
    </row>
    <row r="574" spans="1:5" x14ac:dyDescent="0.25">
      <c r="A574" s="241"/>
      <c r="B574" s="12" t="s">
        <v>11</v>
      </c>
      <c r="C574" s="11">
        <v>840</v>
      </c>
      <c r="D574" s="11">
        <v>840</v>
      </c>
      <c r="E574" s="11">
        <f>D574*100/C574</f>
        <v>100</v>
      </c>
    </row>
    <row r="575" spans="1:5" hidden="1" x14ac:dyDescent="0.25">
      <c r="A575" s="241"/>
      <c r="B575" s="12" t="s">
        <v>13</v>
      </c>
      <c r="C575" s="11">
        <v>0</v>
      </c>
      <c r="D575" s="11"/>
      <c r="E575" s="11" t="e">
        <f>D575*100/C575</f>
        <v>#DIV/0!</v>
      </c>
    </row>
    <row r="576" spans="1:5" ht="47.25" customHeight="1" x14ac:dyDescent="0.25">
      <c r="A576" s="241" t="s">
        <v>28</v>
      </c>
      <c r="B576" s="22" t="s">
        <v>454</v>
      </c>
      <c r="C576" s="9">
        <f>SUM(C577:C580)</f>
        <v>240379.1</v>
      </c>
      <c r="D576" s="9">
        <f>SUM(D577:D580)</f>
        <v>240170.6</v>
      </c>
      <c r="E576" s="9">
        <f>D576*100/C576</f>
        <v>99.913262009883553</v>
      </c>
    </row>
    <row r="577" spans="1:5" hidden="1" x14ac:dyDescent="0.25">
      <c r="A577" s="241"/>
      <c r="B577" s="12" t="s">
        <v>9</v>
      </c>
      <c r="C577" s="11">
        <v>0</v>
      </c>
      <c r="D577" s="11">
        <v>0</v>
      </c>
      <c r="E577" s="11"/>
    </row>
    <row r="578" spans="1:5" hidden="1" x14ac:dyDescent="0.25">
      <c r="A578" s="241"/>
      <c r="B578" s="12" t="s">
        <v>10</v>
      </c>
      <c r="C578" s="11">
        <v>0</v>
      </c>
      <c r="D578" s="11">
        <v>0</v>
      </c>
      <c r="E578" s="11"/>
    </row>
    <row r="579" spans="1:5" x14ac:dyDescent="0.25">
      <c r="A579" s="241"/>
      <c r="B579" s="12" t="s">
        <v>11</v>
      </c>
      <c r="C579" s="11">
        <v>149886.70000000001</v>
      </c>
      <c r="D579" s="11">
        <v>149886.70000000001</v>
      </c>
      <c r="E579" s="11">
        <f>D579*100/C579</f>
        <v>100</v>
      </c>
    </row>
    <row r="580" spans="1:5" x14ac:dyDescent="0.25">
      <c r="A580" s="241"/>
      <c r="B580" s="12" t="s">
        <v>13</v>
      </c>
      <c r="C580" s="11">
        <v>90492.4</v>
      </c>
      <c r="D580" s="11">
        <v>90283.9</v>
      </c>
      <c r="E580" s="11">
        <f>D580*100/C580</f>
        <v>99.769593910648851</v>
      </c>
    </row>
    <row r="581" spans="1:5" ht="47.25" customHeight="1" x14ac:dyDescent="0.25">
      <c r="A581" s="241" t="s">
        <v>33</v>
      </c>
      <c r="B581" s="22" t="s">
        <v>455</v>
      </c>
      <c r="C581" s="9">
        <f>SUM(C582:C585)</f>
        <v>106.9</v>
      </c>
      <c r="D581" s="25">
        <f>SUM(D582:D585)</f>
        <v>106.9</v>
      </c>
      <c r="E581" s="25">
        <f>D581*100/C581</f>
        <v>100</v>
      </c>
    </row>
    <row r="582" spans="1:5" hidden="1" x14ac:dyDescent="0.25">
      <c r="A582" s="241"/>
      <c r="B582" s="12" t="s">
        <v>9</v>
      </c>
      <c r="C582" s="11"/>
      <c r="D582" s="27"/>
      <c r="E582" s="27"/>
    </row>
    <row r="583" spans="1:5" x14ac:dyDescent="0.25">
      <c r="A583" s="241"/>
      <c r="B583" s="12" t="s">
        <v>10</v>
      </c>
      <c r="C583" s="11">
        <v>74.8</v>
      </c>
      <c r="D583" s="11">
        <v>74.8</v>
      </c>
      <c r="E583" s="27">
        <f>D583*100/C583</f>
        <v>100</v>
      </c>
    </row>
    <row r="584" spans="1:5" x14ac:dyDescent="0.25">
      <c r="A584" s="241"/>
      <c r="B584" s="12" t="s">
        <v>11</v>
      </c>
      <c r="C584" s="11">
        <v>32.1</v>
      </c>
      <c r="D584" s="11">
        <v>32.1</v>
      </c>
      <c r="E584" s="27">
        <f>D584*100/C584</f>
        <v>100</v>
      </c>
    </row>
    <row r="585" spans="1:5" hidden="1" x14ac:dyDescent="0.25">
      <c r="A585" s="241"/>
      <c r="B585" s="12" t="s">
        <v>13</v>
      </c>
      <c r="C585" s="11"/>
      <c r="D585" s="11"/>
      <c r="E585" s="11"/>
    </row>
    <row r="586" spans="1:5" ht="48.75" customHeight="1" x14ac:dyDescent="0.25">
      <c r="A586" s="241" t="s">
        <v>34</v>
      </c>
      <c r="B586" s="22" t="s">
        <v>456</v>
      </c>
      <c r="C586" s="9">
        <f>SUM(C587:C590)</f>
        <v>1600</v>
      </c>
      <c r="D586" s="25">
        <f>SUM(D587:D590)</f>
        <v>1600</v>
      </c>
      <c r="E586" s="25">
        <f>D586*100/C586</f>
        <v>100</v>
      </c>
    </row>
    <row r="587" spans="1:5" hidden="1" x14ac:dyDescent="0.25">
      <c r="A587" s="241"/>
      <c r="B587" s="12" t="s">
        <v>9</v>
      </c>
      <c r="C587" s="11"/>
      <c r="D587" s="27"/>
      <c r="E587" s="27"/>
    </row>
    <row r="588" spans="1:5" hidden="1" x14ac:dyDescent="0.25">
      <c r="A588" s="241"/>
      <c r="B588" s="12" t="s">
        <v>10</v>
      </c>
      <c r="C588" s="11"/>
      <c r="D588" s="27"/>
      <c r="E588" s="27" t="e">
        <f>D588*100/C588</f>
        <v>#DIV/0!</v>
      </c>
    </row>
    <row r="589" spans="1:5" x14ac:dyDescent="0.25">
      <c r="A589" s="241"/>
      <c r="B589" s="12" t="s">
        <v>11</v>
      </c>
      <c r="C589" s="11">
        <v>1600</v>
      </c>
      <c r="D589" s="27">
        <v>1600</v>
      </c>
      <c r="E589" s="27">
        <f>D589*100/C589</f>
        <v>100</v>
      </c>
    </row>
    <row r="590" spans="1:5" hidden="1" x14ac:dyDescent="0.25">
      <c r="A590" s="241"/>
      <c r="B590" s="12" t="s">
        <v>13</v>
      </c>
      <c r="C590" s="11"/>
      <c r="D590" s="11"/>
      <c r="E590" s="11"/>
    </row>
    <row r="591" spans="1:5" ht="32.25" customHeight="1" x14ac:dyDescent="0.25">
      <c r="A591" s="241" t="s">
        <v>35</v>
      </c>
      <c r="B591" s="22" t="s">
        <v>503</v>
      </c>
      <c r="C591" s="9">
        <f>SUM(C592:C595)</f>
        <v>13270</v>
      </c>
      <c r="D591" s="25">
        <f>SUM(D592:D595)</f>
        <v>13267.5</v>
      </c>
      <c r="E591" s="25">
        <f>D591*100/C591</f>
        <v>99.981160512434059</v>
      </c>
    </row>
    <row r="592" spans="1:5" hidden="1" x14ac:dyDescent="0.25">
      <c r="A592" s="241"/>
      <c r="B592" s="12" t="s">
        <v>9</v>
      </c>
      <c r="C592" s="11"/>
      <c r="D592" s="27"/>
      <c r="E592" s="27"/>
    </row>
    <row r="593" spans="1:5" hidden="1" x14ac:dyDescent="0.25">
      <c r="A593" s="241"/>
      <c r="B593" s="12" t="s">
        <v>10</v>
      </c>
      <c r="C593" s="11"/>
      <c r="D593" s="27"/>
      <c r="E593" s="27" t="e">
        <f>D593*100/C593</f>
        <v>#DIV/0!</v>
      </c>
    </row>
    <row r="594" spans="1:5" x14ac:dyDescent="0.25">
      <c r="A594" s="241"/>
      <c r="B594" s="12" t="s">
        <v>11</v>
      </c>
      <c r="C594" s="11">
        <v>13270</v>
      </c>
      <c r="D594" s="27">
        <v>13267.5</v>
      </c>
      <c r="E594" s="27">
        <f>D594*100/C594</f>
        <v>99.981160512434059</v>
      </c>
    </row>
    <row r="595" spans="1:5" hidden="1" x14ac:dyDescent="0.25">
      <c r="A595" s="241"/>
      <c r="B595" s="12" t="s">
        <v>13</v>
      </c>
      <c r="C595" s="11"/>
      <c r="D595" s="11"/>
      <c r="E595" s="11"/>
    </row>
    <row r="596" spans="1:5" ht="66" customHeight="1" x14ac:dyDescent="0.25">
      <c r="A596" s="241" t="s">
        <v>36</v>
      </c>
      <c r="B596" s="22" t="s">
        <v>457</v>
      </c>
      <c r="C596" s="9">
        <f>SUM(C597:C600)</f>
        <v>14134.900000000001</v>
      </c>
      <c r="D596" s="9">
        <f>SUM(D597:D600)</f>
        <v>14134.900000000001</v>
      </c>
      <c r="E596" s="9">
        <f>D596*100/C596</f>
        <v>100</v>
      </c>
    </row>
    <row r="597" spans="1:5" hidden="1" x14ac:dyDescent="0.25">
      <c r="A597" s="241"/>
      <c r="B597" s="12" t="s">
        <v>9</v>
      </c>
      <c r="C597" s="11">
        <v>0</v>
      </c>
      <c r="D597" s="11">
        <v>0</v>
      </c>
      <c r="E597" s="11"/>
    </row>
    <row r="598" spans="1:5" x14ac:dyDescent="0.25">
      <c r="A598" s="241"/>
      <c r="B598" s="12" t="s">
        <v>10</v>
      </c>
      <c r="C598" s="11">
        <v>10662.6</v>
      </c>
      <c r="D598" s="11">
        <v>10662.6</v>
      </c>
      <c r="E598" s="11">
        <f t="shared" ref="E598:E606" si="47">D598*100/C598</f>
        <v>100</v>
      </c>
    </row>
    <row r="599" spans="1:5" x14ac:dyDescent="0.25">
      <c r="A599" s="241"/>
      <c r="B599" s="12" t="s">
        <v>11</v>
      </c>
      <c r="C599" s="11">
        <v>3472.3</v>
      </c>
      <c r="D599" s="11">
        <v>3472.3</v>
      </c>
      <c r="E599" s="11">
        <f t="shared" si="47"/>
        <v>100</v>
      </c>
    </row>
    <row r="600" spans="1:5" hidden="1" x14ac:dyDescent="0.25">
      <c r="A600" s="241"/>
      <c r="B600" s="12" t="s">
        <v>13</v>
      </c>
      <c r="C600" s="11">
        <v>0</v>
      </c>
      <c r="D600" s="11"/>
      <c r="E600" s="11" t="e">
        <f t="shared" si="47"/>
        <v>#DIV/0!</v>
      </c>
    </row>
    <row r="601" spans="1:5" ht="64.5" customHeight="1" x14ac:dyDescent="0.25">
      <c r="A601" s="241" t="s">
        <v>37</v>
      </c>
      <c r="B601" s="22" t="s">
        <v>458</v>
      </c>
      <c r="C601" s="9">
        <f>SUM(C602:C605)</f>
        <v>141.5</v>
      </c>
      <c r="D601" s="9">
        <f>SUM(D602:D605)</f>
        <v>141.4</v>
      </c>
      <c r="E601" s="9">
        <f t="shared" si="47"/>
        <v>99.929328621908127</v>
      </c>
    </row>
    <row r="602" spans="1:5" hidden="1" x14ac:dyDescent="0.25">
      <c r="A602" s="241"/>
      <c r="B602" s="12" t="s">
        <v>9</v>
      </c>
      <c r="C602" s="11">
        <v>0</v>
      </c>
      <c r="D602" s="11">
        <v>0</v>
      </c>
      <c r="E602" s="11" t="e">
        <f t="shared" si="47"/>
        <v>#DIV/0!</v>
      </c>
    </row>
    <row r="603" spans="1:5" x14ac:dyDescent="0.25">
      <c r="A603" s="241"/>
      <c r="B603" s="12" t="s">
        <v>10</v>
      </c>
      <c r="C603" s="11">
        <v>99</v>
      </c>
      <c r="D603" s="11">
        <v>99</v>
      </c>
      <c r="E603" s="11">
        <f t="shared" si="47"/>
        <v>100</v>
      </c>
    </row>
    <row r="604" spans="1:5" x14ac:dyDescent="0.25">
      <c r="A604" s="241"/>
      <c r="B604" s="12" t="s">
        <v>11</v>
      </c>
      <c r="C604" s="11">
        <v>42.5</v>
      </c>
      <c r="D604" s="11">
        <v>42.4</v>
      </c>
      <c r="E604" s="11">
        <f t="shared" si="47"/>
        <v>99.764705882352942</v>
      </c>
    </row>
    <row r="605" spans="1:5" hidden="1" x14ac:dyDescent="0.25">
      <c r="A605" s="241"/>
      <c r="B605" s="12" t="s">
        <v>13</v>
      </c>
      <c r="C605" s="11">
        <v>0</v>
      </c>
      <c r="D605" s="11">
        <v>0</v>
      </c>
      <c r="E605" s="11" t="e">
        <f t="shared" si="47"/>
        <v>#DIV/0!</v>
      </c>
    </row>
    <row r="606" spans="1:5" x14ac:dyDescent="0.25">
      <c r="A606" s="258"/>
      <c r="B606" s="22" t="s">
        <v>69</v>
      </c>
      <c r="C606" s="9">
        <f>SUM(C607:C610)</f>
        <v>39488.400000000001</v>
      </c>
      <c r="D606" s="9">
        <f>SUM(D607:D610)</f>
        <v>39165.800000000003</v>
      </c>
      <c r="E606" s="9">
        <f t="shared" si="47"/>
        <v>99.183051225169933</v>
      </c>
    </row>
    <row r="607" spans="1:5" hidden="1" x14ac:dyDescent="0.25">
      <c r="A607" s="259"/>
      <c r="B607" s="12" t="s">
        <v>9</v>
      </c>
      <c r="C607" s="11">
        <f t="shared" ref="C607:D610" si="48">C612+C617</f>
        <v>0</v>
      </c>
      <c r="D607" s="11">
        <f t="shared" si="48"/>
        <v>0</v>
      </c>
      <c r="E607" s="11"/>
    </row>
    <row r="608" spans="1:5" hidden="1" x14ac:dyDescent="0.25">
      <c r="A608" s="259"/>
      <c r="B608" s="12" t="s">
        <v>10</v>
      </c>
      <c r="C608" s="11">
        <f t="shared" si="48"/>
        <v>0</v>
      </c>
      <c r="D608" s="11">
        <f t="shared" si="48"/>
        <v>0</v>
      </c>
      <c r="E608" s="11"/>
    </row>
    <row r="609" spans="1:5" x14ac:dyDescent="0.25">
      <c r="A609" s="259"/>
      <c r="B609" s="12" t="s">
        <v>11</v>
      </c>
      <c r="C609" s="11">
        <f>C614+C619</f>
        <v>39488.400000000001</v>
      </c>
      <c r="D609" s="11">
        <f>D614+D619</f>
        <v>39165.800000000003</v>
      </c>
      <c r="E609" s="11">
        <f>D609*100/C609</f>
        <v>99.183051225169933</v>
      </c>
    </row>
    <row r="610" spans="1:5" hidden="1" x14ac:dyDescent="0.25">
      <c r="A610" s="260"/>
      <c r="B610" s="12" t="s">
        <v>13</v>
      </c>
      <c r="C610" s="11">
        <f t="shared" si="48"/>
        <v>0</v>
      </c>
      <c r="D610" s="11">
        <f t="shared" si="48"/>
        <v>0</v>
      </c>
      <c r="E610" s="11"/>
    </row>
    <row r="611" spans="1:5" ht="64.5" customHeight="1" x14ac:dyDescent="0.25">
      <c r="A611" s="241" t="s">
        <v>67</v>
      </c>
      <c r="B611" s="22" t="s">
        <v>459</v>
      </c>
      <c r="C611" s="9">
        <f>SUM(C612:C615)</f>
        <v>26208.2</v>
      </c>
      <c r="D611" s="9">
        <f>SUM(D612:D615)</f>
        <v>25927.599999999999</v>
      </c>
      <c r="E611" s="9">
        <f>D611*100/C611</f>
        <v>98.929342724796058</v>
      </c>
    </row>
    <row r="612" spans="1:5" hidden="1" x14ac:dyDescent="0.25">
      <c r="A612" s="241"/>
      <c r="B612" s="12" t="s">
        <v>9</v>
      </c>
      <c r="C612" s="11">
        <v>0</v>
      </c>
      <c r="D612" s="11">
        <v>0</v>
      </c>
      <c r="E612" s="11"/>
    </row>
    <row r="613" spans="1:5" hidden="1" x14ac:dyDescent="0.25">
      <c r="A613" s="241"/>
      <c r="B613" s="12" t="s">
        <v>10</v>
      </c>
      <c r="C613" s="11">
        <v>0</v>
      </c>
      <c r="D613" s="11">
        <v>0</v>
      </c>
      <c r="E613" s="11"/>
    </row>
    <row r="614" spans="1:5" x14ac:dyDescent="0.25">
      <c r="A614" s="241"/>
      <c r="B614" s="12" t="s">
        <v>11</v>
      </c>
      <c r="C614" s="11">
        <v>26208.2</v>
      </c>
      <c r="D614" s="27">
        <v>25927.599999999999</v>
      </c>
      <c r="E614" s="11">
        <f>D614*100/C614</f>
        <v>98.929342724796058</v>
      </c>
    </row>
    <row r="615" spans="1:5" hidden="1" x14ac:dyDescent="0.25">
      <c r="A615" s="241"/>
      <c r="B615" s="12" t="s">
        <v>13</v>
      </c>
      <c r="C615" s="11">
        <v>0</v>
      </c>
      <c r="D615" s="11">
        <v>0</v>
      </c>
      <c r="E615" s="11"/>
    </row>
    <row r="616" spans="1:5" ht="30.75" customHeight="1" x14ac:dyDescent="0.25">
      <c r="A616" s="263" t="s">
        <v>70</v>
      </c>
      <c r="B616" s="22" t="s">
        <v>460</v>
      </c>
      <c r="C616" s="9">
        <f>SUM(C617:C620)</f>
        <v>13280.2</v>
      </c>
      <c r="D616" s="9">
        <f>SUM(D617:D620)</f>
        <v>13238.2</v>
      </c>
      <c r="E616" s="9">
        <f>D616*100/C616</f>
        <v>99.683739702715314</v>
      </c>
    </row>
    <row r="617" spans="1:5" hidden="1" x14ac:dyDescent="0.25">
      <c r="A617" s="263"/>
      <c r="B617" s="12" t="s">
        <v>9</v>
      </c>
      <c r="C617" s="11">
        <v>0</v>
      </c>
      <c r="D617" s="11">
        <v>0</v>
      </c>
      <c r="E617" s="11"/>
    </row>
    <row r="618" spans="1:5" hidden="1" x14ac:dyDescent="0.25">
      <c r="A618" s="263"/>
      <c r="B618" s="12" t="s">
        <v>10</v>
      </c>
      <c r="C618" s="11">
        <v>0</v>
      </c>
      <c r="D618" s="11">
        <v>0</v>
      </c>
      <c r="E618" s="11"/>
    </row>
    <row r="619" spans="1:5" x14ac:dyDescent="0.25">
      <c r="A619" s="263"/>
      <c r="B619" s="12" t="s">
        <v>11</v>
      </c>
      <c r="C619" s="11">
        <v>13280.2</v>
      </c>
      <c r="D619" s="27">
        <v>13238.2</v>
      </c>
      <c r="E619" s="11">
        <f>D619*100/C619</f>
        <v>99.683739702715314</v>
      </c>
    </row>
    <row r="620" spans="1:5" hidden="1" x14ac:dyDescent="0.25">
      <c r="A620" s="263"/>
      <c r="B620" s="32" t="s">
        <v>13</v>
      </c>
      <c r="C620" s="11">
        <v>0</v>
      </c>
      <c r="D620" s="29">
        <v>0</v>
      </c>
      <c r="E620" s="29"/>
    </row>
    <row r="621" spans="1:5" ht="31.5" customHeight="1" x14ac:dyDescent="0.25">
      <c r="A621" s="170" t="s">
        <v>71</v>
      </c>
      <c r="B621" s="264" t="s">
        <v>755</v>
      </c>
      <c r="C621" s="264"/>
      <c r="D621" s="264"/>
      <c r="E621" s="264"/>
    </row>
    <row r="622" spans="1:5" x14ac:dyDescent="0.25">
      <c r="A622" s="263"/>
      <c r="B622" s="33" t="s">
        <v>31</v>
      </c>
      <c r="C622" s="37">
        <f>SUM(C623:C626)</f>
        <v>6360448.5999999996</v>
      </c>
      <c r="D622" s="34">
        <f>SUM(D623:D626)</f>
        <v>6338928.6999999993</v>
      </c>
      <c r="E622" s="25">
        <f>D622*100/C622</f>
        <v>99.661660657080049</v>
      </c>
    </row>
    <row r="623" spans="1:5" hidden="1" x14ac:dyDescent="0.25">
      <c r="A623" s="263"/>
      <c r="B623" s="28" t="s">
        <v>9</v>
      </c>
      <c r="C623" s="11">
        <f t="shared" ref="C623:D626" si="49">C629+C635</f>
        <v>0</v>
      </c>
      <c r="D623" s="27">
        <f t="shared" si="49"/>
        <v>0</v>
      </c>
      <c r="E623" s="27" t="e">
        <f>D623*100/C623</f>
        <v>#DIV/0!</v>
      </c>
    </row>
    <row r="624" spans="1:5" x14ac:dyDescent="0.25">
      <c r="A624" s="263"/>
      <c r="B624" s="28" t="s">
        <v>10</v>
      </c>
      <c r="C624" s="11">
        <f t="shared" si="49"/>
        <v>4290876.0999999996</v>
      </c>
      <c r="D624" s="27">
        <f t="shared" si="49"/>
        <v>4280911.5999999987</v>
      </c>
      <c r="E624" s="27">
        <f>D624*100/C624</f>
        <v>99.767774697572818</v>
      </c>
    </row>
    <row r="625" spans="1:5" x14ac:dyDescent="0.25">
      <c r="A625" s="263"/>
      <c r="B625" s="28" t="s">
        <v>11</v>
      </c>
      <c r="C625" s="11">
        <f t="shared" si="49"/>
        <v>1775217.5000000002</v>
      </c>
      <c r="D625" s="27">
        <f t="shared" si="49"/>
        <v>1763662.1</v>
      </c>
      <c r="E625" s="27">
        <f>D625*100/C625</f>
        <v>99.349071310980193</v>
      </c>
    </row>
    <row r="626" spans="1:5" x14ac:dyDescent="0.25">
      <c r="A626" s="263"/>
      <c r="B626" s="28" t="s">
        <v>13</v>
      </c>
      <c r="C626" s="11">
        <f t="shared" si="49"/>
        <v>294355</v>
      </c>
      <c r="D626" s="27">
        <f t="shared" si="49"/>
        <v>294355</v>
      </c>
      <c r="E626" s="27">
        <f>D626*100/C626</f>
        <v>100</v>
      </c>
    </row>
    <row r="627" spans="1:5" hidden="1" x14ac:dyDescent="0.25">
      <c r="A627" s="263"/>
      <c r="B627" s="264" t="s">
        <v>14</v>
      </c>
      <c r="C627" s="264"/>
      <c r="D627" s="264"/>
      <c r="E627" s="264"/>
    </row>
    <row r="628" spans="1:5" hidden="1" x14ac:dyDescent="0.25">
      <c r="A628" s="263"/>
      <c r="B628" s="33" t="s">
        <v>72</v>
      </c>
      <c r="C628" s="37">
        <f>SUM(C629:C632)</f>
        <v>0</v>
      </c>
      <c r="D628" s="34">
        <f>SUM(D629:D632)</f>
        <v>0</v>
      </c>
      <c r="E628" s="34"/>
    </row>
    <row r="629" spans="1:5" hidden="1" x14ac:dyDescent="0.25">
      <c r="A629" s="263"/>
      <c r="B629" s="28" t="s">
        <v>9</v>
      </c>
      <c r="C629" s="11">
        <v>0</v>
      </c>
      <c r="D629" s="27">
        <v>0</v>
      </c>
      <c r="E629" s="35"/>
    </row>
    <row r="630" spans="1:5" hidden="1" x14ac:dyDescent="0.25">
      <c r="A630" s="263"/>
      <c r="B630" s="28" t="s">
        <v>10</v>
      </c>
      <c r="C630" s="11">
        <v>0</v>
      </c>
      <c r="D630" s="27">
        <v>0</v>
      </c>
      <c r="E630" s="35"/>
    </row>
    <row r="631" spans="1:5" hidden="1" x14ac:dyDescent="0.25">
      <c r="A631" s="263"/>
      <c r="B631" s="28" t="s">
        <v>11</v>
      </c>
      <c r="C631" s="11">
        <v>0</v>
      </c>
      <c r="D631" s="27">
        <v>0</v>
      </c>
      <c r="E631" s="35"/>
    </row>
    <row r="632" spans="1:5" hidden="1" x14ac:dyDescent="0.25">
      <c r="A632" s="263"/>
      <c r="B632" s="28" t="s">
        <v>13</v>
      </c>
      <c r="C632" s="11">
        <v>0</v>
      </c>
      <c r="D632" s="27">
        <v>0</v>
      </c>
      <c r="E632" s="35"/>
    </row>
    <row r="633" spans="1:5" x14ac:dyDescent="0.25">
      <c r="A633" s="263"/>
      <c r="B633" s="264" t="s">
        <v>16</v>
      </c>
      <c r="C633" s="264"/>
      <c r="D633" s="264"/>
      <c r="E633" s="264"/>
    </row>
    <row r="634" spans="1:5" x14ac:dyDescent="0.25">
      <c r="A634" s="263"/>
      <c r="B634" s="24" t="s">
        <v>17</v>
      </c>
      <c r="C634" s="34">
        <f>SUM(C635:C638)</f>
        <v>6360448.5999999996</v>
      </c>
      <c r="D634" s="34">
        <f>SUM(D635:D638)</f>
        <v>6338928.6999999993</v>
      </c>
      <c r="E634" s="25">
        <f t="shared" ref="E634:E639" si="50">D634*100/C634</f>
        <v>99.661660657080049</v>
      </c>
    </row>
    <row r="635" spans="1:5" hidden="1" x14ac:dyDescent="0.25">
      <c r="A635" s="263"/>
      <c r="B635" s="28" t="s">
        <v>9</v>
      </c>
      <c r="C635" s="11">
        <f t="shared" ref="C635:D638" si="51">C640+C645+C650+C675+C660+C665+C670+C680+C685+C725+C690+C720+C655+C740+C755+C700+C695+C710+C715+C705+C730+C735+C745+C750</f>
        <v>0</v>
      </c>
      <c r="D635" s="11">
        <f t="shared" si="51"/>
        <v>0</v>
      </c>
      <c r="E635" s="27" t="e">
        <f t="shared" si="50"/>
        <v>#DIV/0!</v>
      </c>
    </row>
    <row r="636" spans="1:5" x14ac:dyDescent="0.25">
      <c r="A636" s="263"/>
      <c r="B636" s="28" t="s">
        <v>10</v>
      </c>
      <c r="C636" s="11">
        <f t="shared" si="51"/>
        <v>4290876.0999999996</v>
      </c>
      <c r="D636" s="11">
        <f t="shared" si="51"/>
        <v>4280911.5999999987</v>
      </c>
      <c r="E636" s="27">
        <f t="shared" si="50"/>
        <v>99.767774697572818</v>
      </c>
    </row>
    <row r="637" spans="1:5" x14ac:dyDescent="0.25">
      <c r="A637" s="263"/>
      <c r="B637" s="28" t="s">
        <v>11</v>
      </c>
      <c r="C637" s="11">
        <f t="shared" si="51"/>
        <v>1775217.5000000002</v>
      </c>
      <c r="D637" s="11">
        <f t="shared" si="51"/>
        <v>1763662.1</v>
      </c>
      <c r="E637" s="27">
        <f t="shared" si="50"/>
        <v>99.349071310980193</v>
      </c>
    </row>
    <row r="638" spans="1:5" x14ac:dyDescent="0.25">
      <c r="A638" s="263"/>
      <c r="B638" s="28" t="s">
        <v>13</v>
      </c>
      <c r="C638" s="11">
        <f t="shared" si="51"/>
        <v>294355</v>
      </c>
      <c r="D638" s="11">
        <f t="shared" si="51"/>
        <v>294355</v>
      </c>
      <c r="E638" s="27">
        <f t="shared" si="50"/>
        <v>100</v>
      </c>
    </row>
    <row r="639" spans="1:5" ht="80.25" customHeight="1" x14ac:dyDescent="0.25">
      <c r="A639" s="254">
        <v>1</v>
      </c>
      <c r="B639" s="24" t="s">
        <v>494</v>
      </c>
      <c r="C639" s="37">
        <f>SUM(C640:C643)</f>
        <v>3062098.5</v>
      </c>
      <c r="D639" s="34">
        <f>SUM(D640:D643)</f>
        <v>3060725.5</v>
      </c>
      <c r="E639" s="34">
        <f t="shared" si="50"/>
        <v>99.955161468515797</v>
      </c>
    </row>
    <row r="640" spans="1:5" hidden="1" x14ac:dyDescent="0.25">
      <c r="A640" s="254"/>
      <c r="B640" s="28" t="s">
        <v>9</v>
      </c>
      <c r="C640" s="11">
        <v>0</v>
      </c>
      <c r="D640" s="27">
        <v>0</v>
      </c>
      <c r="E640" s="27"/>
    </row>
    <row r="641" spans="1:5" x14ac:dyDescent="0.25">
      <c r="A641" s="254"/>
      <c r="B641" s="28" t="s">
        <v>10</v>
      </c>
      <c r="C641" s="11">
        <v>2010161.7</v>
      </c>
      <c r="D641" s="27">
        <v>2010161.7</v>
      </c>
      <c r="E641" s="27">
        <f t="shared" ref="E641:E653" si="52">D641*100/C641</f>
        <v>100</v>
      </c>
    </row>
    <row r="642" spans="1:5" x14ac:dyDescent="0.25">
      <c r="A642" s="254"/>
      <c r="B642" s="28" t="s">
        <v>11</v>
      </c>
      <c r="C642" s="11">
        <v>827436.8</v>
      </c>
      <c r="D642" s="27">
        <v>826063.8</v>
      </c>
      <c r="E642" s="27">
        <f t="shared" si="52"/>
        <v>99.834065876692932</v>
      </c>
    </row>
    <row r="643" spans="1:5" x14ac:dyDescent="0.25">
      <c r="A643" s="254"/>
      <c r="B643" s="28" t="s">
        <v>13</v>
      </c>
      <c r="C643" s="11">
        <v>224500</v>
      </c>
      <c r="D643" s="27">
        <v>224500</v>
      </c>
      <c r="E643" s="27">
        <f t="shared" si="52"/>
        <v>100</v>
      </c>
    </row>
    <row r="644" spans="1:5" ht="64.5" customHeight="1" x14ac:dyDescent="0.25">
      <c r="A644" s="254" t="s">
        <v>24</v>
      </c>
      <c r="B644" s="24" t="s">
        <v>493</v>
      </c>
      <c r="C644" s="37">
        <f>SUM(C645:C648)</f>
        <v>2563331.9</v>
      </c>
      <c r="D644" s="34">
        <f>SUM(D645:D648)</f>
        <v>2556665.5</v>
      </c>
      <c r="E644" s="34">
        <f t="shared" si="52"/>
        <v>99.739932234292411</v>
      </c>
    </row>
    <row r="645" spans="1:5" hidden="1" x14ac:dyDescent="0.25">
      <c r="A645" s="254"/>
      <c r="B645" s="28" t="s">
        <v>9</v>
      </c>
      <c r="C645" s="11"/>
      <c r="D645" s="27"/>
      <c r="E645" s="27" t="e">
        <f t="shared" si="52"/>
        <v>#DIV/0!</v>
      </c>
    </row>
    <row r="646" spans="1:5" x14ac:dyDescent="0.25">
      <c r="A646" s="254"/>
      <c r="B646" s="28" t="s">
        <v>10</v>
      </c>
      <c r="C646" s="27">
        <v>1845571.7</v>
      </c>
      <c r="D646" s="27">
        <v>1845571.7</v>
      </c>
      <c r="E646" s="27">
        <f t="shared" si="52"/>
        <v>100</v>
      </c>
    </row>
    <row r="647" spans="1:5" x14ac:dyDescent="0.25">
      <c r="A647" s="254"/>
      <c r="B647" s="28" t="s">
        <v>11</v>
      </c>
      <c r="C647" s="11">
        <v>650660.19999999995</v>
      </c>
      <c r="D647" s="27">
        <v>643993.80000000005</v>
      </c>
      <c r="E647" s="27">
        <f t="shared" si="52"/>
        <v>98.975440637063727</v>
      </c>
    </row>
    <row r="648" spans="1:5" x14ac:dyDescent="0.25">
      <c r="A648" s="254"/>
      <c r="B648" s="28" t="s">
        <v>13</v>
      </c>
      <c r="C648" s="11">
        <v>67100</v>
      </c>
      <c r="D648" s="27">
        <v>67100</v>
      </c>
      <c r="E648" s="27">
        <f t="shared" si="52"/>
        <v>100</v>
      </c>
    </row>
    <row r="649" spans="1:5" ht="48" customHeight="1" x14ac:dyDescent="0.25">
      <c r="A649" s="254" t="s">
        <v>4</v>
      </c>
      <c r="B649" s="24" t="s">
        <v>492</v>
      </c>
      <c r="C649" s="37">
        <f>SUM(C650:C653)</f>
        <v>166000</v>
      </c>
      <c r="D649" s="34">
        <f>SUM(D650:D653)</f>
        <v>156098.20000000001</v>
      </c>
      <c r="E649" s="25">
        <f t="shared" si="52"/>
        <v>94.035060240963873</v>
      </c>
    </row>
    <row r="650" spans="1:5" hidden="1" x14ac:dyDescent="0.25">
      <c r="A650" s="254"/>
      <c r="B650" s="28" t="s">
        <v>9</v>
      </c>
      <c r="C650" s="11"/>
      <c r="D650" s="27"/>
      <c r="E650" s="27" t="e">
        <f t="shared" si="52"/>
        <v>#DIV/0!</v>
      </c>
    </row>
    <row r="651" spans="1:5" x14ac:dyDescent="0.25">
      <c r="A651" s="254"/>
      <c r="B651" s="28" t="s">
        <v>10</v>
      </c>
      <c r="C651" s="11">
        <v>166000</v>
      </c>
      <c r="D651" s="27">
        <v>156098.20000000001</v>
      </c>
      <c r="E651" s="27">
        <f t="shared" si="52"/>
        <v>94.035060240963873</v>
      </c>
    </row>
    <row r="652" spans="1:5" hidden="1" x14ac:dyDescent="0.25">
      <c r="A652" s="254"/>
      <c r="B652" s="28" t="s">
        <v>11</v>
      </c>
      <c r="C652" s="11"/>
      <c r="D652" s="27"/>
      <c r="E652" s="27" t="e">
        <f t="shared" si="52"/>
        <v>#DIV/0!</v>
      </c>
    </row>
    <row r="653" spans="1:5" hidden="1" x14ac:dyDescent="0.25">
      <c r="A653" s="254"/>
      <c r="B653" s="28" t="s">
        <v>13</v>
      </c>
      <c r="C653" s="11"/>
      <c r="D653" s="27"/>
      <c r="E653" s="27" t="e">
        <f t="shared" si="52"/>
        <v>#DIV/0!</v>
      </c>
    </row>
    <row r="654" spans="1:5" ht="64.5" customHeight="1" x14ac:dyDescent="0.25">
      <c r="A654" s="254" t="s">
        <v>5</v>
      </c>
      <c r="B654" s="24" t="s">
        <v>491</v>
      </c>
      <c r="C654" s="37">
        <f>SUM(C655:C658)</f>
        <v>80000</v>
      </c>
      <c r="D654" s="34">
        <f>SUM(D655:D658)</f>
        <v>80000</v>
      </c>
      <c r="E654" s="25">
        <f>D654/C654*100</f>
        <v>100</v>
      </c>
    </row>
    <row r="655" spans="1:5" hidden="1" x14ac:dyDescent="0.25">
      <c r="A655" s="254"/>
      <c r="B655" s="28" t="s">
        <v>9</v>
      </c>
      <c r="C655" s="11"/>
      <c r="D655" s="27"/>
      <c r="E655" s="27" t="e">
        <f>D655*100/C655</f>
        <v>#DIV/0!</v>
      </c>
    </row>
    <row r="656" spans="1:5" x14ac:dyDescent="0.25">
      <c r="A656" s="254"/>
      <c r="B656" s="28" t="s">
        <v>10</v>
      </c>
      <c r="C656" s="11">
        <v>80000</v>
      </c>
      <c r="D656" s="27">
        <v>80000</v>
      </c>
      <c r="E656" s="27">
        <f>D656*100/C656</f>
        <v>100</v>
      </c>
    </row>
    <row r="657" spans="1:5" hidden="1" x14ac:dyDescent="0.25">
      <c r="A657" s="254"/>
      <c r="B657" s="28" t="s">
        <v>11</v>
      </c>
      <c r="C657" s="11"/>
      <c r="D657" s="27"/>
      <c r="E657" s="27" t="e">
        <f t="shared" ref="E657:E663" si="53">D657*100/C657</f>
        <v>#DIV/0!</v>
      </c>
    </row>
    <row r="658" spans="1:5" hidden="1" x14ac:dyDescent="0.25">
      <c r="A658" s="254"/>
      <c r="B658" s="28" t="s">
        <v>13</v>
      </c>
      <c r="C658" s="11"/>
      <c r="D658" s="27"/>
      <c r="E658" s="27" t="e">
        <f t="shared" si="53"/>
        <v>#DIV/0!</v>
      </c>
    </row>
    <row r="659" spans="1:5" ht="79.5" customHeight="1" x14ac:dyDescent="0.25">
      <c r="A659" s="254" t="s">
        <v>6</v>
      </c>
      <c r="B659" s="24" t="s">
        <v>490</v>
      </c>
      <c r="C659" s="37">
        <f>SUM(C660:C663)</f>
        <v>4200</v>
      </c>
      <c r="D659" s="34">
        <f>SUM(D660:D663)</f>
        <v>3612</v>
      </c>
      <c r="E659" s="25">
        <f t="shared" si="53"/>
        <v>86</v>
      </c>
    </row>
    <row r="660" spans="1:5" hidden="1" x14ac:dyDescent="0.25">
      <c r="A660" s="254"/>
      <c r="B660" s="28" t="s">
        <v>9</v>
      </c>
      <c r="C660" s="11">
        <v>0</v>
      </c>
      <c r="D660" s="27">
        <v>0</v>
      </c>
      <c r="E660" s="27" t="e">
        <f t="shared" si="53"/>
        <v>#DIV/0!</v>
      </c>
    </row>
    <row r="661" spans="1:5" hidden="1" x14ac:dyDescent="0.25">
      <c r="A661" s="254"/>
      <c r="B661" s="28" t="s">
        <v>10</v>
      </c>
      <c r="C661" s="11"/>
      <c r="D661" s="27"/>
      <c r="E661" s="27" t="e">
        <f t="shared" si="53"/>
        <v>#DIV/0!</v>
      </c>
    </row>
    <row r="662" spans="1:5" x14ac:dyDescent="0.25">
      <c r="A662" s="254"/>
      <c r="B662" s="28" t="s">
        <v>11</v>
      </c>
      <c r="C662" s="11">
        <v>4200</v>
      </c>
      <c r="D662" s="27">
        <v>3612</v>
      </c>
      <c r="E662" s="27">
        <f t="shared" si="53"/>
        <v>86</v>
      </c>
    </row>
    <row r="663" spans="1:5" hidden="1" x14ac:dyDescent="0.25">
      <c r="A663" s="254"/>
      <c r="B663" s="28" t="s">
        <v>13</v>
      </c>
      <c r="C663" s="11"/>
      <c r="D663" s="27"/>
      <c r="E663" s="27" t="e">
        <f t="shared" si="53"/>
        <v>#DIV/0!</v>
      </c>
    </row>
    <row r="664" spans="1:5" ht="48" customHeight="1" x14ac:dyDescent="0.25">
      <c r="A664" s="254" t="s">
        <v>27</v>
      </c>
      <c r="B664" s="24" t="s">
        <v>489</v>
      </c>
      <c r="C664" s="37">
        <f>SUM(C665:C668)</f>
        <v>100078.8</v>
      </c>
      <c r="D664" s="34">
        <f>SUM(D665:D668)</f>
        <v>99521.8</v>
      </c>
      <c r="E664" s="34">
        <f>D664*100/C664</f>
        <v>99.443438570406514</v>
      </c>
    </row>
    <row r="665" spans="1:5" hidden="1" x14ac:dyDescent="0.25">
      <c r="A665" s="254"/>
      <c r="B665" s="28" t="s">
        <v>9</v>
      </c>
      <c r="C665" s="11">
        <v>0</v>
      </c>
      <c r="D665" s="27">
        <v>0</v>
      </c>
      <c r="E665" s="27"/>
    </row>
    <row r="666" spans="1:5" hidden="1" x14ac:dyDescent="0.25">
      <c r="A666" s="254"/>
      <c r="B666" s="28" t="s">
        <v>10</v>
      </c>
      <c r="C666" s="11"/>
      <c r="D666" s="27"/>
      <c r="E666" s="27" t="e">
        <f>D666*100/C666</f>
        <v>#DIV/0!</v>
      </c>
    </row>
    <row r="667" spans="1:5" x14ac:dyDescent="0.25">
      <c r="A667" s="254"/>
      <c r="B667" s="28" t="s">
        <v>11</v>
      </c>
      <c r="C667" s="11">
        <v>97388.800000000003</v>
      </c>
      <c r="D667" s="27">
        <v>96831.8</v>
      </c>
      <c r="E667" s="27">
        <f>D667*100/C667</f>
        <v>99.428065650259569</v>
      </c>
    </row>
    <row r="668" spans="1:5" x14ac:dyDescent="0.25">
      <c r="A668" s="254"/>
      <c r="B668" s="28" t="s">
        <v>13</v>
      </c>
      <c r="C668" s="11">
        <v>2690</v>
      </c>
      <c r="D668" s="27">
        <v>2690</v>
      </c>
      <c r="E668" s="27">
        <f>D668*100/C668</f>
        <v>100</v>
      </c>
    </row>
    <row r="669" spans="1:5" ht="33" customHeight="1" x14ac:dyDescent="0.25">
      <c r="A669" s="265" t="s">
        <v>28</v>
      </c>
      <c r="B669" s="24" t="s">
        <v>488</v>
      </c>
      <c r="C669" s="37">
        <f>SUM(C670:C673)</f>
        <v>66761.7</v>
      </c>
      <c r="D669" s="34">
        <f>SUM(D670:D673)</f>
        <v>65746.3</v>
      </c>
      <c r="E669" s="34">
        <f>D669*100/C669</f>
        <v>98.479068088439931</v>
      </c>
    </row>
    <row r="670" spans="1:5" hidden="1" x14ac:dyDescent="0.25">
      <c r="A670" s="266"/>
      <c r="B670" s="28" t="s">
        <v>9</v>
      </c>
      <c r="C670" s="11">
        <v>0</v>
      </c>
      <c r="D670" s="27">
        <v>0</v>
      </c>
      <c r="E670" s="36"/>
    </row>
    <row r="671" spans="1:5" x14ac:dyDescent="0.25">
      <c r="A671" s="266"/>
      <c r="B671" s="28" t="s">
        <v>10</v>
      </c>
      <c r="C671" s="11">
        <v>59508.800000000003</v>
      </c>
      <c r="D671" s="27">
        <v>59508.800000000003</v>
      </c>
      <c r="E671" s="36">
        <f>D671*100/C671</f>
        <v>100</v>
      </c>
    </row>
    <row r="672" spans="1:5" x14ac:dyDescent="0.25">
      <c r="A672" s="266"/>
      <c r="B672" s="28" t="s">
        <v>11</v>
      </c>
      <c r="C672" s="11">
        <v>7252.9</v>
      </c>
      <c r="D672" s="27">
        <v>6237.5</v>
      </c>
      <c r="E672" s="36">
        <f>D672*100/C672</f>
        <v>86.000082725530476</v>
      </c>
    </row>
    <row r="673" spans="1:5" hidden="1" x14ac:dyDescent="0.25">
      <c r="A673" s="162"/>
      <c r="B673" s="28" t="s">
        <v>13</v>
      </c>
      <c r="C673" s="11"/>
      <c r="D673" s="27"/>
      <c r="E673" s="27" t="e">
        <f>D673*100/C673</f>
        <v>#DIV/0!</v>
      </c>
    </row>
    <row r="674" spans="1:5" ht="65.25" customHeight="1" x14ac:dyDescent="0.25">
      <c r="A674" s="254" t="s">
        <v>33</v>
      </c>
      <c r="B674" s="24" t="s">
        <v>487</v>
      </c>
      <c r="C674" s="37">
        <f>SUM(C675:C678)</f>
        <v>18145.5</v>
      </c>
      <c r="D674" s="34">
        <f>SUM(D675:D678)</f>
        <v>18145.5</v>
      </c>
      <c r="E674" s="34">
        <f>D674*100/C674</f>
        <v>100</v>
      </c>
    </row>
    <row r="675" spans="1:5" hidden="1" x14ac:dyDescent="0.25">
      <c r="A675" s="254"/>
      <c r="B675" s="28" t="s">
        <v>9</v>
      </c>
      <c r="C675" s="11">
        <v>0</v>
      </c>
      <c r="D675" s="27">
        <v>0</v>
      </c>
      <c r="E675" s="27"/>
    </row>
    <row r="676" spans="1:5" hidden="1" x14ac:dyDescent="0.25">
      <c r="A676" s="254"/>
      <c r="B676" s="28" t="s">
        <v>10</v>
      </c>
      <c r="C676" s="11"/>
      <c r="D676" s="27"/>
      <c r="E676" s="27" t="e">
        <f>D676*100/C676</f>
        <v>#DIV/0!</v>
      </c>
    </row>
    <row r="677" spans="1:5" x14ac:dyDescent="0.25">
      <c r="A677" s="254"/>
      <c r="B677" s="28" t="s">
        <v>11</v>
      </c>
      <c r="C677" s="27">
        <v>18080.5</v>
      </c>
      <c r="D677" s="27">
        <v>18080.5</v>
      </c>
      <c r="E677" s="27">
        <f>D677*100/C677</f>
        <v>100</v>
      </c>
    </row>
    <row r="678" spans="1:5" x14ac:dyDescent="0.25">
      <c r="A678" s="254"/>
      <c r="B678" s="28" t="s">
        <v>13</v>
      </c>
      <c r="C678" s="11">
        <v>65</v>
      </c>
      <c r="D678" s="11">
        <v>65</v>
      </c>
      <c r="E678" s="27">
        <f>D678*100/C678</f>
        <v>100</v>
      </c>
    </row>
    <row r="679" spans="1:5" ht="32.25" customHeight="1" x14ac:dyDescent="0.25">
      <c r="A679" s="254" t="s">
        <v>34</v>
      </c>
      <c r="B679" s="24" t="s">
        <v>486</v>
      </c>
      <c r="C679" s="37">
        <f>SUM(C680:C683)</f>
        <v>37719.599999999999</v>
      </c>
      <c r="D679" s="34">
        <f>SUM(D680:D683)</f>
        <v>36814.400000000001</v>
      </c>
      <c r="E679" s="34">
        <f>D679*100/C679</f>
        <v>97.60018664036734</v>
      </c>
    </row>
    <row r="680" spans="1:5" hidden="1" x14ac:dyDescent="0.25">
      <c r="A680" s="254"/>
      <c r="B680" s="28" t="s">
        <v>9</v>
      </c>
      <c r="C680" s="11">
        <v>0</v>
      </c>
      <c r="D680" s="27">
        <v>0</v>
      </c>
      <c r="E680" s="27"/>
    </row>
    <row r="681" spans="1:5" hidden="1" x14ac:dyDescent="0.25">
      <c r="A681" s="254"/>
      <c r="B681" s="28" t="s">
        <v>10</v>
      </c>
      <c r="C681" s="11"/>
      <c r="D681" s="27"/>
      <c r="E681" s="27" t="e">
        <f>D681*100/C681</f>
        <v>#DIV/0!</v>
      </c>
    </row>
    <row r="682" spans="1:5" x14ac:dyDescent="0.25">
      <c r="A682" s="254"/>
      <c r="B682" s="28" t="s">
        <v>11</v>
      </c>
      <c r="C682" s="11">
        <v>37719.599999999999</v>
      </c>
      <c r="D682" s="27">
        <v>36814.400000000001</v>
      </c>
      <c r="E682" s="27">
        <f>D682*100/C682</f>
        <v>97.60018664036734</v>
      </c>
    </row>
    <row r="683" spans="1:5" hidden="1" x14ac:dyDescent="0.25">
      <c r="A683" s="254"/>
      <c r="B683" s="28" t="s">
        <v>13</v>
      </c>
      <c r="C683" s="11"/>
      <c r="D683" s="27"/>
      <c r="E683" s="27" t="e">
        <f>D683*100/C683</f>
        <v>#DIV/0!</v>
      </c>
    </row>
    <row r="684" spans="1:5" ht="62.25" customHeight="1" x14ac:dyDescent="0.25">
      <c r="A684" s="254" t="s">
        <v>35</v>
      </c>
      <c r="B684" s="24" t="s">
        <v>485</v>
      </c>
      <c r="C684" s="37">
        <f>SUM(C685:C688)</f>
        <v>114698.1</v>
      </c>
      <c r="D684" s="34">
        <f>SUM(D685:D688)</f>
        <v>114283.2</v>
      </c>
      <c r="E684" s="34">
        <f>D684*100/C684</f>
        <v>99.638267765551475</v>
      </c>
    </row>
    <row r="685" spans="1:5" hidden="1" x14ac:dyDescent="0.25">
      <c r="A685" s="254"/>
      <c r="B685" s="28" t="s">
        <v>9</v>
      </c>
      <c r="C685" s="11">
        <v>0</v>
      </c>
      <c r="D685" s="27">
        <v>0</v>
      </c>
      <c r="E685" s="27"/>
    </row>
    <row r="686" spans="1:5" hidden="1" x14ac:dyDescent="0.25">
      <c r="A686" s="254"/>
      <c r="B686" s="28" t="s">
        <v>10</v>
      </c>
      <c r="C686" s="11"/>
      <c r="D686" s="27"/>
      <c r="E686" s="27" t="e">
        <f t="shared" ref="E686:E693" si="54">D686*100/C686</f>
        <v>#DIV/0!</v>
      </c>
    </row>
    <row r="687" spans="1:5" x14ac:dyDescent="0.25">
      <c r="A687" s="254"/>
      <c r="B687" s="28" t="s">
        <v>11</v>
      </c>
      <c r="C687" s="11">
        <v>114698.1</v>
      </c>
      <c r="D687" s="27">
        <v>114283.2</v>
      </c>
      <c r="E687" s="27">
        <f t="shared" si="54"/>
        <v>99.638267765551475</v>
      </c>
    </row>
    <row r="688" spans="1:5" hidden="1" x14ac:dyDescent="0.25">
      <c r="A688" s="254"/>
      <c r="B688" s="28" t="s">
        <v>13</v>
      </c>
      <c r="C688" s="11"/>
      <c r="D688" s="27"/>
      <c r="E688" s="27" t="e">
        <f t="shared" si="54"/>
        <v>#DIV/0!</v>
      </c>
    </row>
    <row r="689" spans="1:5" ht="110.25" customHeight="1" x14ac:dyDescent="0.25">
      <c r="A689" s="254" t="s">
        <v>36</v>
      </c>
      <c r="B689" s="24" t="s">
        <v>484</v>
      </c>
      <c r="C689" s="37">
        <f>SUM(C690:C693)</f>
        <v>8734.5</v>
      </c>
      <c r="D689" s="34">
        <f>SUM(D690:D693)</f>
        <v>8734.5</v>
      </c>
      <c r="E689" s="25">
        <f t="shared" si="54"/>
        <v>100</v>
      </c>
    </row>
    <row r="690" spans="1:5" hidden="1" x14ac:dyDescent="0.25">
      <c r="A690" s="254"/>
      <c r="B690" s="28" t="s">
        <v>9</v>
      </c>
      <c r="C690" s="11">
        <v>0</v>
      </c>
      <c r="D690" s="27">
        <v>0</v>
      </c>
      <c r="E690" s="27" t="e">
        <f t="shared" si="54"/>
        <v>#DIV/0!</v>
      </c>
    </row>
    <row r="691" spans="1:5" x14ac:dyDescent="0.25">
      <c r="A691" s="254"/>
      <c r="B691" s="28" t="s">
        <v>10</v>
      </c>
      <c r="C691" s="11">
        <v>8734.5</v>
      </c>
      <c r="D691" s="27">
        <v>8734.5</v>
      </c>
      <c r="E691" s="27">
        <f t="shared" si="54"/>
        <v>100</v>
      </c>
    </row>
    <row r="692" spans="1:5" hidden="1" x14ac:dyDescent="0.25">
      <c r="A692" s="254"/>
      <c r="B692" s="28" t="s">
        <v>11</v>
      </c>
      <c r="C692" s="11">
        <v>0</v>
      </c>
      <c r="D692" s="27"/>
      <c r="E692" s="27" t="e">
        <f t="shared" si="54"/>
        <v>#DIV/0!</v>
      </c>
    </row>
    <row r="693" spans="1:5" hidden="1" x14ac:dyDescent="0.25">
      <c r="A693" s="254"/>
      <c r="B693" s="28" t="s">
        <v>13</v>
      </c>
      <c r="C693" s="11">
        <v>0</v>
      </c>
      <c r="D693" s="27"/>
      <c r="E693" s="27" t="e">
        <f t="shared" si="54"/>
        <v>#DIV/0!</v>
      </c>
    </row>
    <row r="694" spans="1:5" ht="112.5" customHeight="1" x14ac:dyDescent="0.25">
      <c r="A694" s="254" t="s">
        <v>37</v>
      </c>
      <c r="B694" s="24" t="s">
        <v>507</v>
      </c>
      <c r="C694" s="37">
        <f>SUM(C695:C698)</f>
        <v>79327</v>
      </c>
      <c r="D694" s="34">
        <f>SUM(D695:D698)</f>
        <v>79327</v>
      </c>
      <c r="E694" s="159">
        <f>D694/C694*100</f>
        <v>100</v>
      </c>
    </row>
    <row r="695" spans="1:5" hidden="1" x14ac:dyDescent="0.25">
      <c r="A695" s="254"/>
      <c r="B695" s="28" t="s">
        <v>9</v>
      </c>
      <c r="C695" s="11">
        <v>0</v>
      </c>
      <c r="D695" s="27"/>
      <c r="E695" s="36"/>
    </row>
    <row r="696" spans="1:5" x14ac:dyDescent="0.25">
      <c r="A696" s="254"/>
      <c r="B696" s="28" t="s">
        <v>10</v>
      </c>
      <c r="C696" s="27">
        <v>79327</v>
      </c>
      <c r="D696" s="27">
        <v>79327</v>
      </c>
      <c r="E696" s="36">
        <f>D696*100/C696</f>
        <v>100</v>
      </c>
    </row>
    <row r="697" spans="1:5" hidden="1" x14ac:dyDescent="0.25">
      <c r="A697" s="254"/>
      <c r="B697" s="28" t="s">
        <v>11</v>
      </c>
      <c r="C697" s="11"/>
      <c r="D697" s="27"/>
      <c r="E697" s="36" t="e">
        <f>D697*100/C697</f>
        <v>#DIV/0!</v>
      </c>
    </row>
    <row r="698" spans="1:5" hidden="1" x14ac:dyDescent="0.25">
      <c r="A698" s="254"/>
      <c r="B698" s="28" t="s">
        <v>13</v>
      </c>
      <c r="C698" s="11">
        <v>0</v>
      </c>
      <c r="D698" s="27"/>
      <c r="E698" s="36"/>
    </row>
    <row r="699" spans="1:5" ht="81" customHeight="1" x14ac:dyDescent="0.25">
      <c r="A699" s="254" t="s">
        <v>67</v>
      </c>
      <c r="B699" s="24" t="s">
        <v>483</v>
      </c>
      <c r="C699" s="37">
        <f>SUM(C700:C703)</f>
        <v>9170.2999999999993</v>
      </c>
      <c r="D699" s="34">
        <f>SUM(D700:D703)</f>
        <v>9170.2999999999993</v>
      </c>
      <c r="E699" s="159">
        <f>D699/C699*100</f>
        <v>100</v>
      </c>
    </row>
    <row r="700" spans="1:5" hidden="1" x14ac:dyDescent="0.25">
      <c r="A700" s="254"/>
      <c r="B700" s="28" t="s">
        <v>9</v>
      </c>
      <c r="C700" s="11">
        <v>0</v>
      </c>
      <c r="D700" s="27"/>
      <c r="E700" s="36"/>
    </row>
    <row r="701" spans="1:5" x14ac:dyDescent="0.25">
      <c r="A701" s="254"/>
      <c r="B701" s="28" t="s">
        <v>10</v>
      </c>
      <c r="C701" s="11">
        <v>9170.2999999999993</v>
      </c>
      <c r="D701" s="27">
        <v>9170.2999999999993</v>
      </c>
      <c r="E701" s="36">
        <f>D701*100/C701</f>
        <v>100</v>
      </c>
    </row>
    <row r="702" spans="1:5" hidden="1" x14ac:dyDescent="0.25">
      <c r="A702" s="254"/>
      <c r="B702" s="28" t="s">
        <v>11</v>
      </c>
      <c r="C702" s="11"/>
      <c r="D702" s="27"/>
      <c r="E702" s="27" t="e">
        <f>D702*100/C702</f>
        <v>#DIV/0!</v>
      </c>
    </row>
    <row r="703" spans="1:5" hidden="1" x14ac:dyDescent="0.25">
      <c r="A703" s="254"/>
      <c r="B703" s="28" t="s">
        <v>13</v>
      </c>
      <c r="C703" s="11">
        <v>0</v>
      </c>
      <c r="D703" s="27"/>
      <c r="E703" s="27"/>
    </row>
    <row r="704" spans="1:5" ht="81" customHeight="1" x14ac:dyDescent="0.25">
      <c r="A704" s="254" t="s">
        <v>70</v>
      </c>
      <c r="B704" s="24" t="s">
        <v>508</v>
      </c>
      <c r="C704" s="37">
        <f>SUM(C705:C708)</f>
        <v>3687.4</v>
      </c>
      <c r="D704" s="34">
        <f>SUM(D705:D708)</f>
        <v>3687.4</v>
      </c>
      <c r="E704" s="159">
        <f>D704/C704*100</f>
        <v>100</v>
      </c>
    </row>
    <row r="705" spans="1:5" hidden="1" x14ac:dyDescent="0.25">
      <c r="A705" s="254"/>
      <c r="B705" s="28" t="s">
        <v>9</v>
      </c>
      <c r="C705" s="11">
        <v>0</v>
      </c>
      <c r="D705" s="27"/>
      <c r="E705" s="36"/>
    </row>
    <row r="706" spans="1:5" x14ac:dyDescent="0.25">
      <c r="A706" s="254"/>
      <c r="B706" s="28" t="s">
        <v>10</v>
      </c>
      <c r="C706" s="27">
        <v>3687.4</v>
      </c>
      <c r="D706" s="27">
        <v>3687.4</v>
      </c>
      <c r="E706" s="36">
        <f>D706*100/C706</f>
        <v>100</v>
      </c>
    </row>
    <row r="707" spans="1:5" hidden="1" x14ac:dyDescent="0.25">
      <c r="A707" s="254"/>
      <c r="B707" s="28" t="s">
        <v>11</v>
      </c>
      <c r="C707" s="11"/>
      <c r="D707" s="27"/>
      <c r="E707" s="36" t="e">
        <f>D707*100/C707</f>
        <v>#DIV/0!</v>
      </c>
    </row>
    <row r="708" spans="1:5" hidden="1" x14ac:dyDescent="0.25">
      <c r="A708" s="254"/>
      <c r="B708" s="28" t="s">
        <v>13</v>
      </c>
      <c r="C708" s="11">
        <v>0</v>
      </c>
      <c r="D708" s="27"/>
      <c r="E708" s="36"/>
    </row>
    <row r="709" spans="1:5" ht="126" x14ac:dyDescent="0.25">
      <c r="A709" s="254" t="s">
        <v>65</v>
      </c>
      <c r="B709" s="24" t="s">
        <v>506</v>
      </c>
      <c r="C709" s="37">
        <f>SUM(C710:C713)</f>
        <v>2470</v>
      </c>
      <c r="D709" s="34">
        <f>SUM(D710:D713)</f>
        <v>2407.3000000000002</v>
      </c>
      <c r="E709" s="159">
        <f>D709/C709*100</f>
        <v>97.461538461538467</v>
      </c>
    </row>
    <row r="710" spans="1:5" hidden="1" x14ac:dyDescent="0.25">
      <c r="A710" s="254"/>
      <c r="B710" s="28" t="s">
        <v>9</v>
      </c>
      <c r="C710" s="11">
        <v>0</v>
      </c>
      <c r="D710" s="27"/>
      <c r="E710" s="36"/>
    </row>
    <row r="711" spans="1:5" x14ac:dyDescent="0.25">
      <c r="A711" s="254"/>
      <c r="B711" s="28" t="s">
        <v>10</v>
      </c>
      <c r="C711" s="27">
        <v>2470</v>
      </c>
      <c r="D711" s="27">
        <v>2407.3000000000002</v>
      </c>
      <c r="E711" s="36">
        <f>D711*100/C711</f>
        <v>97.461538461538467</v>
      </c>
    </row>
    <row r="712" spans="1:5" hidden="1" x14ac:dyDescent="0.25">
      <c r="A712" s="254"/>
      <c r="B712" s="28" t="s">
        <v>11</v>
      </c>
      <c r="C712" s="11"/>
      <c r="D712" s="27"/>
      <c r="E712" s="36" t="e">
        <f>D712*100/C712</f>
        <v>#DIV/0!</v>
      </c>
    </row>
    <row r="713" spans="1:5" hidden="1" x14ac:dyDescent="0.25">
      <c r="A713" s="254"/>
      <c r="B713" s="28" t="s">
        <v>13</v>
      </c>
      <c r="C713" s="11">
        <v>0</v>
      </c>
      <c r="D713" s="27"/>
      <c r="E713" s="36"/>
    </row>
    <row r="714" spans="1:5" ht="47.25" x14ac:dyDescent="0.25">
      <c r="A714" s="254" t="s">
        <v>66</v>
      </c>
      <c r="B714" s="24" t="s">
        <v>505</v>
      </c>
      <c r="C714" s="37">
        <f>SUM(C715:C718)</f>
        <v>778.4</v>
      </c>
      <c r="D714" s="34">
        <f>SUM(D715:D718)</f>
        <v>778.4</v>
      </c>
      <c r="E714" s="25">
        <f>D714*100/C714</f>
        <v>100</v>
      </c>
    </row>
    <row r="715" spans="1:5" hidden="1" x14ac:dyDescent="0.25">
      <c r="A715" s="254"/>
      <c r="B715" s="28" t="s">
        <v>9</v>
      </c>
      <c r="C715" s="11">
        <v>0</v>
      </c>
      <c r="D715" s="27"/>
      <c r="E715" s="27"/>
    </row>
    <row r="716" spans="1:5" x14ac:dyDescent="0.25">
      <c r="A716" s="254"/>
      <c r="B716" s="28" t="s">
        <v>10</v>
      </c>
      <c r="C716" s="11">
        <v>389.2</v>
      </c>
      <c r="D716" s="27">
        <v>389.2</v>
      </c>
      <c r="E716" s="27">
        <f>D716*100/C716</f>
        <v>100</v>
      </c>
    </row>
    <row r="717" spans="1:5" x14ac:dyDescent="0.25">
      <c r="A717" s="254"/>
      <c r="B717" s="28" t="s">
        <v>11</v>
      </c>
      <c r="C717" s="11">
        <v>389.2</v>
      </c>
      <c r="D717" s="27">
        <v>389.2</v>
      </c>
      <c r="E717" s="27">
        <f>D717*100/C717</f>
        <v>100</v>
      </c>
    </row>
    <row r="718" spans="1:5" hidden="1" x14ac:dyDescent="0.25">
      <c r="A718" s="254"/>
      <c r="B718" s="28" t="s">
        <v>13</v>
      </c>
      <c r="C718" s="11">
        <v>0</v>
      </c>
      <c r="D718" s="27"/>
      <c r="E718" s="36"/>
    </row>
    <row r="719" spans="1:5" ht="47.25" customHeight="1" x14ac:dyDescent="0.25">
      <c r="A719" s="254" t="s">
        <v>73</v>
      </c>
      <c r="B719" s="24" t="s">
        <v>482</v>
      </c>
      <c r="C719" s="37">
        <f>SUM(C720:C723)</f>
        <v>2389.1999999999998</v>
      </c>
      <c r="D719" s="34">
        <f>SUM(D720:D723)</f>
        <v>2386.4</v>
      </c>
      <c r="E719" s="25">
        <f t="shared" ref="E719:E724" si="55">D719*100/C719</f>
        <v>99.88280596015403</v>
      </c>
    </row>
    <row r="720" spans="1:5" hidden="1" x14ac:dyDescent="0.25">
      <c r="A720" s="254"/>
      <c r="B720" s="28" t="s">
        <v>9</v>
      </c>
      <c r="C720" s="11">
        <v>0</v>
      </c>
      <c r="D720" s="27">
        <v>0</v>
      </c>
      <c r="E720" s="27" t="e">
        <f t="shared" si="55"/>
        <v>#DIV/0!</v>
      </c>
    </row>
    <row r="721" spans="1:5" hidden="1" x14ac:dyDescent="0.25">
      <c r="A721" s="254"/>
      <c r="B721" s="28" t="s">
        <v>10</v>
      </c>
      <c r="C721" s="36"/>
      <c r="D721" s="36"/>
      <c r="E721" s="27" t="e">
        <f t="shared" si="55"/>
        <v>#DIV/0!</v>
      </c>
    </row>
    <row r="722" spans="1:5" x14ac:dyDescent="0.25">
      <c r="A722" s="254"/>
      <c r="B722" s="28" t="s">
        <v>11</v>
      </c>
      <c r="C722" s="36">
        <v>2389.1999999999998</v>
      </c>
      <c r="D722" s="36">
        <v>2386.4</v>
      </c>
      <c r="E722" s="27">
        <f t="shared" si="55"/>
        <v>99.88280596015403</v>
      </c>
    </row>
    <row r="723" spans="1:5" hidden="1" x14ac:dyDescent="0.25">
      <c r="A723" s="254"/>
      <c r="B723" s="28" t="s">
        <v>13</v>
      </c>
      <c r="C723" s="11">
        <v>0</v>
      </c>
      <c r="D723" s="27">
        <v>0</v>
      </c>
      <c r="E723" s="27" t="e">
        <f t="shared" si="55"/>
        <v>#DIV/0!</v>
      </c>
    </row>
    <row r="724" spans="1:5" ht="65.25" customHeight="1" x14ac:dyDescent="0.25">
      <c r="A724" s="254" t="s">
        <v>74</v>
      </c>
      <c r="B724" s="24" t="s">
        <v>475</v>
      </c>
      <c r="C724" s="37">
        <f>SUM(C725:C728)</f>
        <v>4500</v>
      </c>
      <c r="D724" s="34">
        <f>SUM(D725:D728)</f>
        <v>4500</v>
      </c>
      <c r="E724" s="25">
        <f t="shared" si="55"/>
        <v>100</v>
      </c>
    </row>
    <row r="725" spans="1:5" hidden="1" x14ac:dyDescent="0.25">
      <c r="A725" s="254"/>
      <c r="B725" s="28" t="s">
        <v>9</v>
      </c>
      <c r="C725" s="11">
        <v>0</v>
      </c>
      <c r="D725" s="27">
        <v>0</v>
      </c>
      <c r="E725" s="27"/>
    </row>
    <row r="726" spans="1:5" x14ac:dyDescent="0.25">
      <c r="A726" s="254"/>
      <c r="B726" s="28" t="s">
        <v>10</v>
      </c>
      <c r="C726" s="11">
        <v>2250</v>
      </c>
      <c r="D726" s="11">
        <v>2250</v>
      </c>
      <c r="E726" s="27">
        <f>D726*100/C726</f>
        <v>100</v>
      </c>
    </row>
    <row r="727" spans="1:5" x14ac:dyDescent="0.25">
      <c r="A727" s="254"/>
      <c r="B727" s="28" t="s">
        <v>11</v>
      </c>
      <c r="C727" s="11">
        <v>2250</v>
      </c>
      <c r="D727" s="11">
        <v>2250</v>
      </c>
      <c r="E727" s="27">
        <f>D727*100/C727</f>
        <v>100</v>
      </c>
    </row>
    <row r="728" spans="1:5" hidden="1" x14ac:dyDescent="0.25">
      <c r="A728" s="254"/>
      <c r="B728" s="28" t="s">
        <v>13</v>
      </c>
      <c r="C728" s="11"/>
      <c r="D728" s="27"/>
      <c r="E728" s="27" t="e">
        <f>D728*100/C728</f>
        <v>#DIV/0!</v>
      </c>
    </row>
    <row r="729" spans="1:5" ht="48" customHeight="1" x14ac:dyDescent="0.25">
      <c r="A729" s="254" t="s">
        <v>75</v>
      </c>
      <c r="B729" s="24" t="s">
        <v>476</v>
      </c>
      <c r="C729" s="37">
        <f>SUM(C730:C733)</f>
        <v>10288.6</v>
      </c>
      <c r="D729" s="34">
        <f>SUM(D730:D733)</f>
        <v>10288.6</v>
      </c>
      <c r="E729" s="25">
        <f>D729*100/C729</f>
        <v>100</v>
      </c>
    </row>
    <row r="730" spans="1:5" hidden="1" x14ac:dyDescent="0.25">
      <c r="A730" s="254"/>
      <c r="B730" s="28" t="s">
        <v>9</v>
      </c>
      <c r="C730" s="11">
        <v>0</v>
      </c>
      <c r="D730" s="27">
        <v>0</v>
      </c>
      <c r="E730" s="27"/>
    </row>
    <row r="731" spans="1:5" x14ac:dyDescent="0.25">
      <c r="A731" s="254"/>
      <c r="B731" s="28" t="s">
        <v>10</v>
      </c>
      <c r="C731" s="11">
        <v>5144.3</v>
      </c>
      <c r="D731" s="11">
        <v>5144.3</v>
      </c>
      <c r="E731" s="27">
        <f>D731*100/C731</f>
        <v>100</v>
      </c>
    </row>
    <row r="732" spans="1:5" x14ac:dyDescent="0.25">
      <c r="A732" s="254"/>
      <c r="B732" s="28" t="s">
        <v>11</v>
      </c>
      <c r="C732" s="11">
        <v>5144.3</v>
      </c>
      <c r="D732" s="11">
        <v>5144.3</v>
      </c>
      <c r="E732" s="27">
        <f>D732*100/C732</f>
        <v>100</v>
      </c>
    </row>
    <row r="733" spans="1:5" hidden="1" x14ac:dyDescent="0.25">
      <c r="A733" s="254"/>
      <c r="B733" s="28" t="s">
        <v>13</v>
      </c>
      <c r="C733" s="11"/>
      <c r="D733" s="27"/>
      <c r="E733" s="27" t="e">
        <f>D733*100/C733</f>
        <v>#DIV/0!</v>
      </c>
    </row>
    <row r="734" spans="1:5" ht="78.75" x14ac:dyDescent="0.25">
      <c r="A734" s="254" t="s">
        <v>495</v>
      </c>
      <c r="B734" s="24" t="s">
        <v>477</v>
      </c>
      <c r="C734" s="37">
        <f>SUM(C735:C738)</f>
        <v>17994.899999999998</v>
      </c>
      <c r="D734" s="34">
        <f>SUM(D735:D738)</f>
        <v>17994.899999999998</v>
      </c>
      <c r="E734" s="25">
        <f>D734*100/C734</f>
        <v>100</v>
      </c>
    </row>
    <row r="735" spans="1:5" hidden="1" x14ac:dyDescent="0.25">
      <c r="A735" s="254"/>
      <c r="B735" s="28" t="s">
        <v>9</v>
      </c>
      <c r="C735" s="11">
        <v>0</v>
      </c>
      <c r="D735" s="27">
        <v>0</v>
      </c>
      <c r="E735" s="27"/>
    </row>
    <row r="736" spans="1:5" x14ac:dyDescent="0.25">
      <c r="A736" s="254"/>
      <c r="B736" s="28" t="s">
        <v>10</v>
      </c>
      <c r="C736" s="11">
        <v>17994.099999999999</v>
      </c>
      <c r="D736" s="27">
        <v>17994.099999999999</v>
      </c>
      <c r="E736" s="27">
        <f>D736*100/C736</f>
        <v>100</v>
      </c>
    </row>
    <row r="737" spans="1:5" x14ac:dyDescent="0.25">
      <c r="A737" s="254"/>
      <c r="B737" s="28" t="s">
        <v>11</v>
      </c>
      <c r="C737" s="11">
        <v>0.8</v>
      </c>
      <c r="D737" s="27">
        <v>0.8</v>
      </c>
      <c r="E737" s="27">
        <f>D737*100/C737</f>
        <v>100</v>
      </c>
    </row>
    <row r="738" spans="1:5" hidden="1" x14ac:dyDescent="0.25">
      <c r="A738" s="254"/>
      <c r="B738" s="28" t="s">
        <v>13</v>
      </c>
      <c r="C738" s="11"/>
      <c r="D738" s="27"/>
      <c r="E738" s="27" t="e">
        <f>D738*100/C738</f>
        <v>#DIV/0!</v>
      </c>
    </row>
    <row r="739" spans="1:5" ht="66.75" customHeight="1" x14ac:dyDescent="0.25">
      <c r="A739" s="254" t="s">
        <v>496</v>
      </c>
      <c r="B739" s="24" t="s">
        <v>481</v>
      </c>
      <c r="C739" s="37">
        <f>SUM(C740:C743)</f>
        <v>2500</v>
      </c>
      <c r="D739" s="34">
        <f>SUM(D740:D743)</f>
        <v>2467.3000000000002</v>
      </c>
      <c r="E739" s="25">
        <f>D739/C739*100</f>
        <v>98.692000000000007</v>
      </c>
    </row>
    <row r="740" spans="1:5" hidden="1" x14ac:dyDescent="0.25">
      <c r="A740" s="254"/>
      <c r="B740" s="28" t="s">
        <v>9</v>
      </c>
      <c r="C740" s="11">
        <v>0</v>
      </c>
      <c r="D740" s="27"/>
      <c r="E740" s="27"/>
    </row>
    <row r="741" spans="1:5" hidden="1" x14ac:dyDescent="0.25">
      <c r="A741" s="254"/>
      <c r="B741" s="28" t="s">
        <v>10</v>
      </c>
      <c r="C741" s="11">
        <v>0</v>
      </c>
      <c r="D741" s="27"/>
      <c r="E741" s="27"/>
    </row>
    <row r="742" spans="1:5" x14ac:dyDescent="0.25">
      <c r="A742" s="254"/>
      <c r="B742" s="28" t="s">
        <v>11</v>
      </c>
      <c r="C742" s="11">
        <v>2500</v>
      </c>
      <c r="D742" s="27">
        <v>2467.3000000000002</v>
      </c>
      <c r="E742" s="27">
        <f>D742*100/C742</f>
        <v>98.692000000000007</v>
      </c>
    </row>
    <row r="743" spans="1:5" hidden="1" x14ac:dyDescent="0.25">
      <c r="A743" s="254"/>
      <c r="B743" s="28" t="s">
        <v>13</v>
      </c>
      <c r="C743" s="11"/>
      <c r="D743" s="27"/>
      <c r="E743" s="27"/>
    </row>
    <row r="744" spans="1:5" ht="111.75" customHeight="1" x14ac:dyDescent="0.25">
      <c r="A744" s="254" t="s">
        <v>497</v>
      </c>
      <c r="B744" s="24" t="s">
        <v>478</v>
      </c>
      <c r="C744" s="37">
        <f>SUM(C745:C748)</f>
        <v>360</v>
      </c>
      <c r="D744" s="34">
        <f>SUM(D745:D748)</f>
        <v>360</v>
      </c>
      <c r="E744" s="25">
        <f>D744*100/C744</f>
        <v>100</v>
      </c>
    </row>
    <row r="745" spans="1:5" hidden="1" x14ac:dyDescent="0.25">
      <c r="A745" s="254"/>
      <c r="B745" s="28" t="s">
        <v>9</v>
      </c>
      <c r="C745" s="11">
        <v>0</v>
      </c>
      <c r="D745" s="27">
        <v>0</v>
      </c>
      <c r="E745" s="27"/>
    </row>
    <row r="746" spans="1:5" x14ac:dyDescent="0.25">
      <c r="A746" s="254"/>
      <c r="B746" s="28" t="s">
        <v>10</v>
      </c>
      <c r="C746" s="11">
        <v>360</v>
      </c>
      <c r="D746" s="27">
        <v>360</v>
      </c>
      <c r="E746" s="27">
        <f>D746*100/C746</f>
        <v>100</v>
      </c>
    </row>
    <row r="747" spans="1:5" hidden="1" x14ac:dyDescent="0.25">
      <c r="A747" s="254"/>
      <c r="B747" s="28" t="s">
        <v>11</v>
      </c>
      <c r="C747" s="11"/>
      <c r="D747" s="27"/>
      <c r="E747" s="27" t="e">
        <f>D747*100/C747</f>
        <v>#DIV/0!</v>
      </c>
    </row>
    <row r="748" spans="1:5" hidden="1" x14ac:dyDescent="0.25">
      <c r="A748" s="254"/>
      <c r="B748" s="28" t="s">
        <v>13</v>
      </c>
      <c r="C748" s="11"/>
      <c r="D748" s="27"/>
      <c r="E748" s="27" t="e">
        <f>D748*100/C748</f>
        <v>#DIV/0!</v>
      </c>
    </row>
    <row r="749" spans="1:5" ht="34.5" customHeight="1" x14ac:dyDescent="0.25">
      <c r="A749" s="254" t="s">
        <v>498</v>
      </c>
      <c r="B749" s="24" t="s">
        <v>479</v>
      </c>
      <c r="C749" s="37">
        <f>SUM(C750:C753)</f>
        <v>214.2</v>
      </c>
      <c r="D749" s="34">
        <f>SUM(D750:D753)</f>
        <v>214.2</v>
      </c>
      <c r="E749" s="25">
        <f>D749*100/C749</f>
        <v>100</v>
      </c>
    </row>
    <row r="750" spans="1:5" hidden="1" x14ac:dyDescent="0.25">
      <c r="A750" s="254"/>
      <c r="B750" s="28" t="s">
        <v>9</v>
      </c>
      <c r="C750" s="11">
        <v>0</v>
      </c>
      <c r="D750" s="27">
        <v>0</v>
      </c>
      <c r="E750" s="27"/>
    </row>
    <row r="751" spans="1:5" x14ac:dyDescent="0.25">
      <c r="A751" s="254"/>
      <c r="B751" s="28" t="s">
        <v>10</v>
      </c>
      <c r="C751" s="11">
        <v>107.1</v>
      </c>
      <c r="D751" s="11">
        <v>107.1</v>
      </c>
      <c r="E751" s="27">
        <f>D751*100/C751</f>
        <v>100</v>
      </c>
    </row>
    <row r="752" spans="1:5" x14ac:dyDescent="0.25">
      <c r="A752" s="254"/>
      <c r="B752" s="28" t="s">
        <v>11</v>
      </c>
      <c r="C752" s="11">
        <v>107.1</v>
      </c>
      <c r="D752" s="11">
        <v>107.1</v>
      </c>
      <c r="E752" s="27">
        <f>D752*100/C752</f>
        <v>100</v>
      </c>
    </row>
    <row r="753" spans="1:5" hidden="1" x14ac:dyDescent="0.25">
      <c r="A753" s="254"/>
      <c r="B753" s="28" t="s">
        <v>13</v>
      </c>
      <c r="C753" s="11"/>
      <c r="D753" s="27"/>
      <c r="E753" s="27" t="e">
        <f t="shared" ref="E753:E757" si="56">D753*100/C753</f>
        <v>#DIV/0!</v>
      </c>
    </row>
    <row r="754" spans="1:5" ht="32.25" customHeight="1" x14ac:dyDescent="0.25">
      <c r="A754" s="254" t="s">
        <v>499</v>
      </c>
      <c r="B754" s="24" t="s">
        <v>480</v>
      </c>
      <c r="C754" s="37">
        <f>SUM(C755:C758)</f>
        <v>5000</v>
      </c>
      <c r="D754" s="34">
        <f>SUM(D755:D758)</f>
        <v>5000</v>
      </c>
      <c r="E754" s="25">
        <f t="shared" si="56"/>
        <v>100</v>
      </c>
    </row>
    <row r="755" spans="1:5" hidden="1" x14ac:dyDescent="0.25">
      <c r="A755" s="254"/>
      <c r="B755" s="28" t="s">
        <v>9</v>
      </c>
      <c r="C755" s="11">
        <v>0</v>
      </c>
      <c r="D755" s="27"/>
      <c r="E755" s="27" t="e">
        <f t="shared" si="56"/>
        <v>#DIV/0!</v>
      </c>
    </row>
    <row r="756" spans="1:5" hidden="1" x14ac:dyDescent="0.25">
      <c r="A756" s="254"/>
      <c r="B756" s="28" t="s">
        <v>10</v>
      </c>
      <c r="C756" s="11"/>
      <c r="D756" s="27"/>
      <c r="E756" s="27" t="e">
        <f t="shared" si="56"/>
        <v>#DIV/0!</v>
      </c>
    </row>
    <row r="757" spans="1:5" x14ac:dyDescent="0.25">
      <c r="A757" s="254"/>
      <c r="B757" s="28" t="s">
        <v>11</v>
      </c>
      <c r="C757" s="11">
        <v>5000</v>
      </c>
      <c r="D757" s="27">
        <v>5000</v>
      </c>
      <c r="E757" s="27">
        <f t="shared" si="56"/>
        <v>100</v>
      </c>
    </row>
    <row r="758" spans="1:5" hidden="1" x14ac:dyDescent="0.25">
      <c r="A758" s="254"/>
      <c r="B758" s="28" t="s">
        <v>13</v>
      </c>
      <c r="C758" s="11">
        <v>0</v>
      </c>
      <c r="D758" s="27"/>
      <c r="E758" s="27"/>
    </row>
    <row r="759" spans="1:5" ht="32.25" customHeight="1" x14ac:dyDescent="0.25">
      <c r="A759" s="169" t="s">
        <v>76</v>
      </c>
      <c r="B759" s="238" t="s">
        <v>77</v>
      </c>
      <c r="C759" s="239"/>
      <c r="D759" s="239"/>
      <c r="E759" s="240"/>
    </row>
    <row r="760" spans="1:5" x14ac:dyDescent="0.25">
      <c r="A760" s="258"/>
      <c r="B760" s="8" t="s">
        <v>31</v>
      </c>
      <c r="C760" s="37">
        <f>SUM(C761:C765)</f>
        <v>163025.4</v>
      </c>
      <c r="D760" s="37">
        <f>SUM(D761:D765)</f>
        <v>161602.9</v>
      </c>
      <c r="E760" s="9">
        <f t="shared" ref="E760:E765" si="57">D760*100/C760</f>
        <v>99.127436583501719</v>
      </c>
    </row>
    <row r="761" spans="1:5" hidden="1" x14ac:dyDescent="0.25">
      <c r="A761" s="259"/>
      <c r="B761" s="12" t="s">
        <v>9</v>
      </c>
      <c r="C761" s="11">
        <f t="shared" ref="C761:D764" si="58">C774+C768</f>
        <v>0</v>
      </c>
      <c r="D761" s="11">
        <f t="shared" si="58"/>
        <v>0</v>
      </c>
      <c r="E761" s="11" t="e">
        <f t="shared" si="57"/>
        <v>#DIV/0!</v>
      </c>
    </row>
    <row r="762" spans="1:5" x14ac:dyDescent="0.25">
      <c r="A762" s="259"/>
      <c r="B762" s="12" t="s">
        <v>10</v>
      </c>
      <c r="C762" s="11">
        <f t="shared" si="58"/>
        <v>106542.90000000001</v>
      </c>
      <c r="D762" s="11">
        <f t="shared" si="58"/>
        <v>106542.90000000001</v>
      </c>
      <c r="E762" s="11">
        <f t="shared" si="57"/>
        <v>99.999999999999986</v>
      </c>
    </row>
    <row r="763" spans="1:5" x14ac:dyDescent="0.25">
      <c r="A763" s="259"/>
      <c r="B763" s="12" t="s">
        <v>11</v>
      </c>
      <c r="C763" s="11">
        <f t="shared" si="58"/>
        <v>52719.6</v>
      </c>
      <c r="D763" s="11">
        <f t="shared" si="58"/>
        <v>51297.1</v>
      </c>
      <c r="E763" s="11">
        <f t="shared" si="57"/>
        <v>97.301762532340916</v>
      </c>
    </row>
    <row r="764" spans="1:5" x14ac:dyDescent="0.25">
      <c r="A764" s="259"/>
      <c r="B764" s="12" t="s">
        <v>12</v>
      </c>
      <c r="C764" s="11">
        <f t="shared" si="58"/>
        <v>3762.9</v>
      </c>
      <c r="D764" s="11">
        <f t="shared" si="58"/>
        <v>3762.9</v>
      </c>
      <c r="E764" s="11">
        <f t="shared" si="57"/>
        <v>100</v>
      </c>
    </row>
    <row r="765" spans="1:5" hidden="1" x14ac:dyDescent="0.25">
      <c r="A765" s="260"/>
      <c r="B765" s="12" t="s">
        <v>13</v>
      </c>
      <c r="C765" s="11">
        <f>C778+C771</f>
        <v>0</v>
      </c>
      <c r="D765" s="11">
        <f>D778+D771</f>
        <v>0</v>
      </c>
      <c r="E765" s="11" t="e">
        <f t="shared" si="57"/>
        <v>#DIV/0!</v>
      </c>
    </row>
    <row r="766" spans="1:5" hidden="1" x14ac:dyDescent="0.25">
      <c r="A766" s="258"/>
      <c r="B766" s="236" t="s">
        <v>16</v>
      </c>
      <c r="C766" s="236"/>
      <c r="D766" s="236"/>
      <c r="E766" s="236"/>
    </row>
    <row r="767" spans="1:5" hidden="1" x14ac:dyDescent="0.25">
      <c r="A767" s="259"/>
      <c r="B767" s="8" t="s">
        <v>17</v>
      </c>
      <c r="C767" s="37">
        <f>SUM(C768:C771)</f>
        <v>0</v>
      </c>
      <c r="D767" s="37">
        <f>SUM(D768:D771)</f>
        <v>0</v>
      </c>
      <c r="E767" s="9" t="e">
        <f>D767*100/C767</f>
        <v>#DIV/0!</v>
      </c>
    </row>
    <row r="768" spans="1:5" hidden="1" x14ac:dyDescent="0.25">
      <c r="A768" s="259"/>
      <c r="B768" s="12" t="s">
        <v>9</v>
      </c>
      <c r="C768" s="11">
        <v>0</v>
      </c>
      <c r="D768" s="11">
        <v>0</v>
      </c>
      <c r="E768" s="11" t="e">
        <f>D768*100/C768</f>
        <v>#DIV/0!</v>
      </c>
    </row>
    <row r="769" spans="1:5" hidden="1" x14ac:dyDescent="0.25">
      <c r="A769" s="259"/>
      <c r="B769" s="12" t="s">
        <v>10</v>
      </c>
      <c r="C769" s="11">
        <v>0</v>
      </c>
      <c r="D769" s="11">
        <v>0</v>
      </c>
      <c r="E769" s="11" t="e">
        <f>D769*100/C769</f>
        <v>#DIV/0!</v>
      </c>
    </row>
    <row r="770" spans="1:5" hidden="1" x14ac:dyDescent="0.25">
      <c r="A770" s="259"/>
      <c r="B770" s="12" t="s">
        <v>11</v>
      </c>
      <c r="C770" s="11">
        <v>0</v>
      </c>
      <c r="D770" s="11">
        <v>0</v>
      </c>
      <c r="E770" s="11" t="e">
        <f>D770*100/C770</f>
        <v>#DIV/0!</v>
      </c>
    </row>
    <row r="771" spans="1:5" hidden="1" x14ac:dyDescent="0.25">
      <c r="A771" s="260"/>
      <c r="B771" s="12" t="s">
        <v>13</v>
      </c>
      <c r="C771" s="11">
        <v>0</v>
      </c>
      <c r="D771" s="11">
        <v>0</v>
      </c>
      <c r="E771" s="11" t="e">
        <f>D771*100/C771</f>
        <v>#DIV/0!</v>
      </c>
    </row>
    <row r="772" spans="1:5" x14ac:dyDescent="0.25">
      <c r="A772" s="241"/>
      <c r="B772" s="236" t="s">
        <v>14</v>
      </c>
      <c r="C772" s="236"/>
      <c r="D772" s="236"/>
      <c r="E772" s="236"/>
    </row>
    <row r="773" spans="1:5" x14ac:dyDescent="0.25">
      <c r="A773" s="241"/>
      <c r="B773" s="8" t="s">
        <v>72</v>
      </c>
      <c r="C773" s="37">
        <f>SUM(C774:C778)</f>
        <v>163025.4</v>
      </c>
      <c r="D773" s="37">
        <f>SUM(D774:D778)</f>
        <v>161602.9</v>
      </c>
      <c r="E773" s="37">
        <f t="shared" ref="E773:E779" si="59">D773*100/C773</f>
        <v>99.127436583501719</v>
      </c>
    </row>
    <row r="774" spans="1:5" hidden="1" x14ac:dyDescent="0.25">
      <c r="A774" s="241"/>
      <c r="B774" s="12" t="s">
        <v>9</v>
      </c>
      <c r="C774" s="11">
        <f t="shared" ref="C774:D776" si="60">C780+C785</f>
        <v>0</v>
      </c>
      <c r="D774" s="11">
        <f t="shared" si="60"/>
        <v>0</v>
      </c>
      <c r="E774" s="37" t="e">
        <f t="shared" si="59"/>
        <v>#DIV/0!</v>
      </c>
    </row>
    <row r="775" spans="1:5" x14ac:dyDescent="0.25">
      <c r="A775" s="241"/>
      <c r="B775" s="12" t="s">
        <v>10</v>
      </c>
      <c r="C775" s="11">
        <f t="shared" si="60"/>
        <v>106542.90000000001</v>
      </c>
      <c r="D775" s="11">
        <f t="shared" si="60"/>
        <v>106542.90000000001</v>
      </c>
      <c r="E775" s="38">
        <f t="shared" si="59"/>
        <v>99.999999999999986</v>
      </c>
    </row>
    <row r="776" spans="1:5" x14ac:dyDescent="0.25">
      <c r="A776" s="241"/>
      <c r="B776" s="12" t="s">
        <v>11</v>
      </c>
      <c r="C776" s="11">
        <f t="shared" si="60"/>
        <v>52719.6</v>
      </c>
      <c r="D776" s="11">
        <f t="shared" si="60"/>
        <v>51297.1</v>
      </c>
      <c r="E776" s="38">
        <f t="shared" si="59"/>
        <v>97.301762532340916</v>
      </c>
    </row>
    <row r="777" spans="1:5" x14ac:dyDescent="0.25">
      <c r="A777" s="241"/>
      <c r="B777" s="12" t="s">
        <v>12</v>
      </c>
      <c r="C777" s="11">
        <f>C788</f>
        <v>3762.9</v>
      </c>
      <c r="D777" s="11">
        <f>D788</f>
        <v>3762.9</v>
      </c>
      <c r="E777" s="38">
        <f t="shared" si="59"/>
        <v>100</v>
      </c>
    </row>
    <row r="778" spans="1:5" hidden="1" x14ac:dyDescent="0.25">
      <c r="A778" s="241"/>
      <c r="B778" s="12" t="s">
        <v>13</v>
      </c>
      <c r="C778" s="11">
        <f>C783+C789</f>
        <v>0</v>
      </c>
      <c r="D778" s="11">
        <f>D783+D789</f>
        <v>0</v>
      </c>
      <c r="E778" s="38" t="e">
        <f t="shared" si="59"/>
        <v>#DIV/0!</v>
      </c>
    </row>
    <row r="779" spans="1:5" ht="32.25" customHeight="1" x14ac:dyDescent="0.25">
      <c r="A779" s="235" t="s">
        <v>23</v>
      </c>
      <c r="B779" s="24" t="s">
        <v>78</v>
      </c>
      <c r="C779" s="37">
        <f>SUM(C780:C783)</f>
        <v>144210.9</v>
      </c>
      <c r="D779" s="37">
        <f>SUM(D780:D783)</f>
        <v>142788.4</v>
      </c>
      <c r="E779" s="37">
        <f t="shared" si="59"/>
        <v>99.013597446517565</v>
      </c>
    </row>
    <row r="780" spans="1:5" hidden="1" x14ac:dyDescent="0.25">
      <c r="A780" s="235"/>
      <c r="B780" s="12" t="s">
        <v>9</v>
      </c>
      <c r="C780" s="11">
        <v>0</v>
      </c>
      <c r="D780" s="11">
        <v>0</v>
      </c>
      <c r="E780" s="11"/>
    </row>
    <row r="781" spans="1:5" x14ac:dyDescent="0.25">
      <c r="A781" s="235"/>
      <c r="B781" s="12" t="s">
        <v>10</v>
      </c>
      <c r="C781" s="11">
        <v>96007.3</v>
      </c>
      <c r="D781" s="27">
        <v>96007.3</v>
      </c>
      <c r="E781" s="11">
        <f t="shared" ref="E781:E787" si="61">D781*100/C781</f>
        <v>100</v>
      </c>
    </row>
    <row r="782" spans="1:5" x14ac:dyDescent="0.25">
      <c r="A782" s="235"/>
      <c r="B782" s="12" t="s">
        <v>11</v>
      </c>
      <c r="C782" s="27">
        <v>48203.6</v>
      </c>
      <c r="D782" s="27">
        <v>46781.1</v>
      </c>
      <c r="E782" s="11">
        <f t="shared" si="61"/>
        <v>97.048975595183762</v>
      </c>
    </row>
    <row r="783" spans="1:5" hidden="1" x14ac:dyDescent="0.25">
      <c r="A783" s="235"/>
      <c r="B783" s="12" t="s">
        <v>13</v>
      </c>
      <c r="C783" s="11"/>
      <c r="D783" s="29">
        <v>0</v>
      </c>
      <c r="E783" s="29" t="e">
        <f t="shared" si="61"/>
        <v>#DIV/0!</v>
      </c>
    </row>
    <row r="784" spans="1:5" x14ac:dyDescent="0.25">
      <c r="A784" s="235" t="s">
        <v>24</v>
      </c>
      <c r="B784" s="24" t="s">
        <v>79</v>
      </c>
      <c r="C784" s="37">
        <f>SUM(C785:C789)</f>
        <v>18814.5</v>
      </c>
      <c r="D784" s="37">
        <f>SUM(D785:D789)</f>
        <v>18814.5</v>
      </c>
      <c r="E784" s="9">
        <f t="shared" si="61"/>
        <v>100</v>
      </c>
    </row>
    <row r="785" spans="1:5" hidden="1" x14ac:dyDescent="0.25">
      <c r="A785" s="235"/>
      <c r="B785" s="12" t="s">
        <v>9</v>
      </c>
      <c r="C785" s="11">
        <v>0</v>
      </c>
      <c r="D785" s="11">
        <v>0</v>
      </c>
      <c r="E785" s="11" t="e">
        <f t="shared" si="61"/>
        <v>#DIV/0!</v>
      </c>
    </row>
    <row r="786" spans="1:5" x14ac:dyDescent="0.25">
      <c r="A786" s="235"/>
      <c r="B786" s="12" t="s">
        <v>10</v>
      </c>
      <c r="C786" s="11">
        <v>10535.6</v>
      </c>
      <c r="D786" s="11">
        <v>10535.6</v>
      </c>
      <c r="E786" s="11">
        <f t="shared" si="61"/>
        <v>100</v>
      </c>
    </row>
    <row r="787" spans="1:5" x14ac:dyDescent="0.25">
      <c r="A787" s="235"/>
      <c r="B787" s="12" t="s">
        <v>11</v>
      </c>
      <c r="C787" s="11">
        <v>4516</v>
      </c>
      <c r="D787" s="11">
        <v>4516</v>
      </c>
      <c r="E787" s="11">
        <f t="shared" si="61"/>
        <v>100</v>
      </c>
    </row>
    <row r="788" spans="1:5" x14ac:dyDescent="0.25">
      <c r="A788" s="235"/>
      <c r="B788" s="12" t="s">
        <v>12</v>
      </c>
      <c r="C788" s="11">
        <v>3762.9</v>
      </c>
      <c r="D788" s="11">
        <v>3762.9</v>
      </c>
      <c r="E788" s="11">
        <f>D788*100/C788</f>
        <v>100</v>
      </c>
    </row>
    <row r="789" spans="1:5" hidden="1" x14ac:dyDescent="0.25">
      <c r="A789" s="235"/>
      <c r="B789" s="12" t="s">
        <v>13</v>
      </c>
      <c r="C789" s="11">
        <v>0</v>
      </c>
      <c r="D789" s="11">
        <v>0</v>
      </c>
      <c r="E789" s="11"/>
    </row>
    <row r="790" spans="1:5" x14ac:dyDescent="0.25">
      <c r="A790" s="267"/>
      <c r="B790" s="268"/>
      <c r="C790" s="268"/>
      <c r="D790" s="268"/>
      <c r="E790" s="268"/>
    </row>
    <row r="791" spans="1:5" x14ac:dyDescent="0.25">
      <c r="A791" s="160"/>
      <c r="C791" s="161"/>
      <c r="D791" s="161"/>
      <c r="E791" s="161"/>
    </row>
    <row r="792" spans="1:5" x14ac:dyDescent="0.25">
      <c r="A792" s="160"/>
      <c r="C792" s="161"/>
      <c r="D792" s="161"/>
      <c r="E792" s="161"/>
    </row>
    <row r="793" spans="1:5" ht="30" customHeight="1" x14ac:dyDescent="0.25">
      <c r="A793" s="269" t="s">
        <v>524</v>
      </c>
      <c r="B793" s="270"/>
      <c r="C793" s="271" t="s">
        <v>80</v>
      </c>
      <c r="D793" s="271"/>
      <c r="E793" s="271"/>
    </row>
    <row r="794" spans="1:5" x14ac:dyDescent="0.25">
      <c r="A794" s="165"/>
      <c r="B794" s="166"/>
      <c r="C794" s="228"/>
      <c r="D794" s="228"/>
      <c r="E794" s="228"/>
    </row>
    <row r="795" spans="1:5" x14ac:dyDescent="0.25">
      <c r="A795" s="165"/>
      <c r="B795" s="166"/>
      <c r="C795" s="228"/>
      <c r="D795" s="228"/>
      <c r="E795" s="228"/>
    </row>
    <row r="796" spans="1:5" x14ac:dyDescent="0.25">
      <c r="A796" s="165"/>
      <c r="B796" s="166"/>
      <c r="C796" s="228"/>
      <c r="D796" s="228"/>
      <c r="E796" s="228"/>
    </row>
    <row r="798" spans="1:5" x14ac:dyDescent="0.25">
      <c r="A798" s="41"/>
      <c r="B798" s="41"/>
      <c r="E798" s="42"/>
    </row>
    <row r="799" spans="1:5" x14ac:dyDescent="0.25">
      <c r="A799" s="41"/>
      <c r="B799" s="41"/>
      <c r="E799" s="42"/>
    </row>
    <row r="800" spans="1:5" x14ac:dyDescent="0.25">
      <c r="A800" s="41"/>
      <c r="B800" s="41"/>
      <c r="E800" s="42"/>
    </row>
    <row r="801" spans="1:5" x14ac:dyDescent="0.25">
      <c r="A801" s="41"/>
      <c r="B801" s="41"/>
      <c r="E801" s="42"/>
    </row>
    <row r="802" spans="1:5" x14ac:dyDescent="0.25">
      <c r="A802" s="41"/>
      <c r="B802" s="41"/>
      <c r="E802" s="42"/>
    </row>
    <row r="803" spans="1:5" x14ac:dyDescent="0.25">
      <c r="A803" s="41"/>
      <c r="B803" s="41"/>
      <c r="E803" s="42"/>
    </row>
    <row r="804" spans="1:5" x14ac:dyDescent="0.25">
      <c r="A804" s="41"/>
      <c r="B804" s="41"/>
      <c r="E804" s="42"/>
    </row>
    <row r="805" spans="1:5" x14ac:dyDescent="0.25">
      <c r="A805" s="41"/>
      <c r="B805" s="41"/>
      <c r="E805" s="42"/>
    </row>
    <row r="806" spans="1:5" x14ac:dyDescent="0.25">
      <c r="A806" s="41"/>
      <c r="B806" s="41"/>
      <c r="E806" s="42"/>
    </row>
    <row r="807" spans="1:5" x14ac:dyDescent="0.25">
      <c r="A807" s="41"/>
      <c r="B807" s="41"/>
      <c r="E807" s="42"/>
    </row>
    <row r="808" spans="1:5" x14ac:dyDescent="0.25">
      <c r="A808" s="41"/>
      <c r="B808" s="41"/>
      <c r="E808" s="42"/>
    </row>
    <row r="809" spans="1:5" x14ac:dyDescent="0.25">
      <c r="A809" s="41"/>
      <c r="B809" s="41"/>
      <c r="E809" s="42"/>
    </row>
    <row r="810" spans="1:5" x14ac:dyDescent="0.25">
      <c r="A810" s="41"/>
      <c r="B810" s="41"/>
      <c r="E810" s="42"/>
    </row>
    <row r="811" spans="1:5" x14ac:dyDescent="0.25">
      <c r="A811" s="41"/>
    </row>
    <row r="812" spans="1:5" x14ac:dyDescent="0.25">
      <c r="A812" s="41"/>
    </row>
    <row r="813" spans="1:5" x14ac:dyDescent="0.25">
      <c r="A813" s="41"/>
    </row>
    <row r="814" spans="1:5" x14ac:dyDescent="0.25">
      <c r="A814" s="41"/>
    </row>
    <row r="815" spans="1:5" x14ac:dyDescent="0.25">
      <c r="A815" s="41"/>
    </row>
    <row r="816" spans="1:5" x14ac:dyDescent="0.25">
      <c r="A816" s="41"/>
    </row>
    <row r="817" spans="1:5" x14ac:dyDescent="0.25">
      <c r="A817" s="41"/>
    </row>
    <row r="818" spans="1:5" x14ac:dyDescent="0.25">
      <c r="A818" s="41"/>
    </row>
    <row r="826" spans="1:5" x14ac:dyDescent="0.25">
      <c r="A826" s="41"/>
      <c r="B826" s="1"/>
      <c r="C826" s="1"/>
      <c r="D826" s="1"/>
      <c r="E826" s="1"/>
    </row>
    <row r="827" spans="1:5" x14ac:dyDescent="0.25">
      <c r="A827" s="41"/>
      <c r="B827" s="1"/>
      <c r="C827" s="1"/>
      <c r="D827" s="1"/>
      <c r="E827" s="1"/>
    </row>
    <row r="828" spans="1:5" x14ac:dyDescent="0.25">
      <c r="A828" s="41"/>
      <c r="B828" s="1"/>
      <c r="C828" s="1"/>
      <c r="D828" s="1"/>
      <c r="E828" s="1"/>
    </row>
    <row r="829" spans="1:5" x14ac:dyDescent="0.25">
      <c r="A829" s="41"/>
      <c r="B829" s="1"/>
      <c r="C829" s="1"/>
      <c r="D829" s="1"/>
      <c r="E829" s="1"/>
    </row>
    <row r="830" spans="1:5" x14ac:dyDescent="0.25">
      <c r="A830" s="41"/>
      <c r="B830" s="1"/>
      <c r="C830" s="1"/>
      <c r="D830" s="1"/>
      <c r="E830" s="1"/>
    </row>
    <row r="831" spans="1:5" x14ac:dyDescent="0.25">
      <c r="A831" s="41"/>
      <c r="B831" s="1"/>
      <c r="C831" s="1"/>
      <c r="D831" s="1"/>
      <c r="E831" s="1"/>
    </row>
    <row r="832" spans="1:5" x14ac:dyDescent="0.25">
      <c r="A832" s="41"/>
      <c r="B832" s="1"/>
      <c r="C832" s="1"/>
      <c r="D832" s="1"/>
      <c r="E832" s="1"/>
    </row>
    <row r="833" spans="1:5" x14ac:dyDescent="0.25">
      <c r="A833" s="41"/>
      <c r="B833" s="1"/>
      <c r="C833" s="1"/>
      <c r="D833" s="1"/>
      <c r="E833" s="1"/>
    </row>
    <row r="834" spans="1:5" x14ac:dyDescent="0.25">
      <c r="A834" s="41"/>
      <c r="B834" s="1"/>
      <c r="C834" s="1"/>
      <c r="D834" s="1"/>
      <c r="E834" s="1"/>
    </row>
    <row r="835" spans="1:5" x14ac:dyDescent="0.25">
      <c r="A835" s="41"/>
      <c r="B835" s="1"/>
      <c r="C835" s="1"/>
      <c r="D835" s="1"/>
      <c r="E835" s="1"/>
    </row>
    <row r="836" spans="1:5" x14ac:dyDescent="0.25">
      <c r="A836" s="41"/>
      <c r="B836" s="1"/>
      <c r="C836" s="1"/>
      <c r="D836" s="1"/>
      <c r="E836" s="1"/>
    </row>
    <row r="837" spans="1:5" x14ac:dyDescent="0.25">
      <c r="A837" s="41"/>
      <c r="B837" s="1"/>
      <c r="C837" s="1"/>
      <c r="D837" s="1"/>
      <c r="E837" s="1"/>
    </row>
    <row r="838" spans="1:5" x14ac:dyDescent="0.25">
      <c r="A838" s="41"/>
      <c r="B838" s="1"/>
      <c r="C838" s="1"/>
      <c r="D838" s="1"/>
      <c r="E838" s="1"/>
    </row>
    <row r="839" spans="1:5" x14ac:dyDescent="0.25">
      <c r="A839" s="41"/>
      <c r="B839" s="1"/>
      <c r="C839" s="1"/>
      <c r="D839" s="1"/>
      <c r="E839" s="1"/>
    </row>
    <row r="840" spans="1:5" x14ac:dyDescent="0.25">
      <c r="A840" s="41"/>
      <c r="B840" s="1"/>
      <c r="C840" s="1"/>
      <c r="D840" s="1"/>
      <c r="E840" s="1"/>
    </row>
    <row r="841" spans="1:5" x14ac:dyDescent="0.25">
      <c r="A841" s="41"/>
      <c r="B841" s="1"/>
      <c r="C841" s="1"/>
      <c r="D841" s="1"/>
      <c r="E841" s="1"/>
    </row>
    <row r="842" spans="1:5" x14ac:dyDescent="0.25">
      <c r="A842" s="41"/>
      <c r="B842" s="1"/>
      <c r="C842" s="1"/>
      <c r="D842" s="1"/>
      <c r="E842" s="1"/>
    </row>
    <row r="843" spans="1:5" x14ac:dyDescent="0.25">
      <c r="A843" s="41"/>
      <c r="B843" s="1"/>
      <c r="C843" s="1"/>
      <c r="D843" s="1"/>
      <c r="E843" s="1"/>
    </row>
    <row r="844" spans="1:5" x14ac:dyDescent="0.25">
      <c r="A844" s="41"/>
      <c r="B844" s="1"/>
      <c r="C844" s="1"/>
      <c r="D844" s="1"/>
      <c r="E844" s="1"/>
    </row>
    <row r="845" spans="1:5" x14ac:dyDescent="0.25">
      <c r="A845" s="41"/>
      <c r="B845" s="1"/>
      <c r="C845" s="1"/>
      <c r="D845" s="1"/>
      <c r="E845" s="1"/>
    </row>
    <row r="846" spans="1:5" x14ac:dyDescent="0.25">
      <c r="A846" s="41"/>
      <c r="B846" s="1"/>
      <c r="C846" s="1"/>
      <c r="D846" s="1"/>
      <c r="E846" s="1"/>
    </row>
    <row r="847" spans="1:5" x14ac:dyDescent="0.25">
      <c r="A847" s="41"/>
      <c r="B847" s="1"/>
      <c r="C847" s="1"/>
      <c r="D847" s="1"/>
      <c r="E847" s="1"/>
    </row>
    <row r="848" spans="1:5" x14ac:dyDescent="0.25">
      <c r="A848" s="41"/>
      <c r="B848" s="1"/>
      <c r="C848" s="1"/>
      <c r="D848" s="1"/>
      <c r="E848" s="1"/>
    </row>
    <row r="849" spans="1:5" x14ac:dyDescent="0.25">
      <c r="A849" s="41"/>
      <c r="B849" s="1"/>
      <c r="C849" s="1"/>
      <c r="D849" s="1"/>
      <c r="E849" s="1"/>
    </row>
    <row r="850" spans="1:5" x14ac:dyDescent="0.25">
      <c r="A850" s="41"/>
      <c r="B850" s="1"/>
      <c r="C850" s="1"/>
      <c r="D850" s="1"/>
      <c r="E850" s="1"/>
    </row>
    <row r="851" spans="1:5" x14ac:dyDescent="0.25">
      <c r="A851" s="41"/>
      <c r="B851" s="1"/>
      <c r="C851" s="1"/>
      <c r="D851" s="1"/>
      <c r="E851" s="1"/>
    </row>
    <row r="852" spans="1:5" x14ac:dyDescent="0.25">
      <c r="A852" s="41"/>
      <c r="B852" s="1"/>
      <c r="C852" s="1"/>
      <c r="D852" s="1"/>
      <c r="E852" s="1"/>
    </row>
    <row r="853" spans="1:5" x14ac:dyDescent="0.25">
      <c r="A853" s="41"/>
      <c r="B853" s="1"/>
      <c r="C853" s="1"/>
      <c r="D853" s="1"/>
      <c r="E853" s="1"/>
    </row>
    <row r="854" spans="1:5" x14ac:dyDescent="0.25">
      <c r="A854" s="41"/>
      <c r="B854" s="1"/>
      <c r="C854" s="1"/>
      <c r="D854" s="1"/>
      <c r="E854" s="1"/>
    </row>
    <row r="855" spans="1:5" x14ac:dyDescent="0.25">
      <c r="A855" s="41"/>
      <c r="B855" s="1"/>
      <c r="C855" s="1"/>
      <c r="D855" s="1"/>
      <c r="E855" s="1"/>
    </row>
    <row r="856" spans="1:5" x14ac:dyDescent="0.25">
      <c r="A856" s="41"/>
      <c r="B856" s="1"/>
      <c r="C856" s="1"/>
      <c r="D856" s="1"/>
      <c r="E856" s="1"/>
    </row>
    <row r="857" spans="1:5" x14ac:dyDescent="0.25">
      <c r="A857" s="41"/>
      <c r="B857" s="1"/>
      <c r="C857" s="1"/>
      <c r="D857" s="1"/>
      <c r="E857" s="1"/>
    </row>
    <row r="858" spans="1:5" x14ac:dyDescent="0.25">
      <c r="A858" s="41"/>
      <c r="B858" s="1"/>
      <c r="C858" s="1"/>
      <c r="D858" s="1"/>
      <c r="E858" s="1"/>
    </row>
    <row r="859" spans="1:5" x14ac:dyDescent="0.25">
      <c r="A859" s="41"/>
      <c r="B859" s="1"/>
      <c r="C859" s="1"/>
      <c r="D859" s="1"/>
      <c r="E859" s="1"/>
    </row>
    <row r="860" spans="1:5" x14ac:dyDescent="0.25">
      <c r="A860" s="41"/>
      <c r="B860" s="1"/>
      <c r="C860" s="1"/>
      <c r="D860" s="1"/>
      <c r="E860" s="1"/>
    </row>
    <row r="861" spans="1:5" x14ac:dyDescent="0.25">
      <c r="A861" s="41"/>
      <c r="B861" s="1"/>
      <c r="C861" s="1"/>
      <c r="D861" s="1"/>
      <c r="E861" s="1"/>
    </row>
    <row r="862" spans="1:5" x14ac:dyDescent="0.25">
      <c r="A862" s="41"/>
      <c r="B862" s="1"/>
      <c r="C862" s="1"/>
      <c r="D862" s="1"/>
      <c r="E862" s="1"/>
    </row>
    <row r="863" spans="1:5" x14ac:dyDescent="0.25">
      <c r="A863" s="41"/>
      <c r="B863" s="1"/>
      <c r="C863" s="1"/>
      <c r="D863" s="1"/>
      <c r="E863" s="1"/>
    </row>
    <row r="864" spans="1:5" x14ac:dyDescent="0.25">
      <c r="A864" s="41"/>
      <c r="B864" s="1"/>
      <c r="C864" s="1"/>
      <c r="D864" s="1"/>
      <c r="E864" s="1"/>
    </row>
    <row r="865" spans="1:5" x14ac:dyDescent="0.25">
      <c r="A865" s="41"/>
      <c r="B865" s="1"/>
      <c r="C865" s="1"/>
      <c r="D865" s="1"/>
      <c r="E865" s="1"/>
    </row>
    <row r="866" spans="1:5" x14ac:dyDescent="0.25">
      <c r="A866" s="41"/>
      <c r="B866" s="1"/>
      <c r="C866" s="1"/>
      <c r="D866" s="1"/>
      <c r="E866" s="1"/>
    </row>
    <row r="867" spans="1:5" x14ac:dyDescent="0.25">
      <c r="A867" s="41"/>
      <c r="B867" s="1"/>
      <c r="C867" s="1"/>
      <c r="D867" s="1"/>
      <c r="E867" s="1"/>
    </row>
    <row r="868" spans="1:5" x14ac:dyDescent="0.25">
      <c r="A868" s="41"/>
      <c r="B868" s="1"/>
      <c r="C868" s="1"/>
      <c r="D868" s="1"/>
      <c r="E868" s="1"/>
    </row>
    <row r="869" spans="1:5" x14ac:dyDescent="0.25">
      <c r="A869" s="41"/>
      <c r="B869" s="1"/>
      <c r="C869" s="1"/>
      <c r="D869" s="1"/>
      <c r="E869" s="1"/>
    </row>
    <row r="870" spans="1:5" x14ac:dyDescent="0.25">
      <c r="A870" s="41"/>
      <c r="B870" s="1"/>
      <c r="C870" s="1"/>
      <c r="D870" s="1"/>
      <c r="E870" s="1"/>
    </row>
    <row r="871" spans="1:5" x14ac:dyDescent="0.25">
      <c r="A871" s="41"/>
      <c r="B871" s="1"/>
      <c r="C871" s="1"/>
      <c r="D871" s="1"/>
      <c r="E871" s="1"/>
    </row>
    <row r="872" spans="1:5" x14ac:dyDescent="0.25">
      <c r="A872" s="41"/>
      <c r="B872" s="1"/>
      <c r="C872" s="1"/>
      <c r="D872" s="1"/>
      <c r="E872" s="1"/>
    </row>
    <row r="873" spans="1:5" x14ac:dyDescent="0.25">
      <c r="A873" s="41"/>
      <c r="B873" s="1"/>
      <c r="C873" s="1"/>
      <c r="D873" s="1"/>
      <c r="E873" s="1"/>
    </row>
    <row r="874" spans="1:5" x14ac:dyDescent="0.25">
      <c r="A874" s="41"/>
      <c r="B874" s="1"/>
      <c r="C874" s="1"/>
      <c r="D874" s="1"/>
      <c r="E874" s="1"/>
    </row>
    <row r="875" spans="1:5" x14ac:dyDescent="0.25">
      <c r="A875" s="41"/>
      <c r="B875" s="1"/>
      <c r="C875" s="1"/>
      <c r="D875" s="1"/>
      <c r="E875" s="1"/>
    </row>
    <row r="876" spans="1:5" x14ac:dyDescent="0.25">
      <c r="A876" s="41"/>
      <c r="B876" s="1"/>
      <c r="C876" s="1"/>
      <c r="D876" s="1"/>
      <c r="E876" s="1"/>
    </row>
    <row r="877" spans="1:5" x14ac:dyDescent="0.25">
      <c r="A877" s="41"/>
      <c r="B877" s="1"/>
      <c r="C877" s="1"/>
      <c r="D877" s="1"/>
      <c r="E877" s="1"/>
    </row>
    <row r="878" spans="1:5" x14ac:dyDescent="0.25">
      <c r="A878" s="41"/>
      <c r="B878" s="1"/>
      <c r="C878" s="1"/>
      <c r="D878" s="1"/>
      <c r="E878" s="1"/>
    </row>
    <row r="879" spans="1:5" x14ac:dyDescent="0.25">
      <c r="A879" s="41"/>
      <c r="B879" s="1"/>
      <c r="C879" s="1"/>
      <c r="D879" s="1"/>
      <c r="E879" s="1"/>
    </row>
    <row r="880" spans="1:5" x14ac:dyDescent="0.25">
      <c r="A880" s="41"/>
      <c r="B880" s="1"/>
      <c r="C880" s="1"/>
      <c r="D880" s="1"/>
      <c r="E880" s="1"/>
    </row>
    <row r="881" spans="1:5" x14ac:dyDescent="0.25">
      <c r="A881" s="41"/>
      <c r="B881" s="1"/>
      <c r="C881" s="1"/>
      <c r="D881" s="1"/>
      <c r="E881" s="1"/>
    </row>
    <row r="882" spans="1:5" x14ac:dyDescent="0.25">
      <c r="A882" s="41"/>
      <c r="B882" s="1"/>
      <c r="C882" s="1"/>
      <c r="D882" s="1"/>
      <c r="E882" s="1"/>
    </row>
    <row r="883" spans="1:5" x14ac:dyDescent="0.25">
      <c r="A883" s="41"/>
      <c r="B883" s="1"/>
      <c r="C883" s="1"/>
      <c r="D883" s="1"/>
      <c r="E883" s="1"/>
    </row>
    <row r="884" spans="1:5" x14ac:dyDescent="0.25">
      <c r="A884" s="41"/>
      <c r="B884" s="1"/>
      <c r="C884" s="1"/>
      <c r="D884" s="1"/>
      <c r="E884" s="1"/>
    </row>
    <row r="885" spans="1:5" x14ac:dyDescent="0.25">
      <c r="A885" s="41"/>
      <c r="B885" s="1"/>
      <c r="C885" s="1"/>
      <c r="D885" s="1"/>
      <c r="E885" s="1"/>
    </row>
    <row r="886" spans="1:5" x14ac:dyDescent="0.25">
      <c r="A886" s="41"/>
      <c r="B886" s="1"/>
      <c r="C886" s="1"/>
      <c r="D886" s="1"/>
      <c r="E886" s="1"/>
    </row>
    <row r="887" spans="1:5" x14ac:dyDescent="0.25">
      <c r="A887" s="41"/>
      <c r="B887" s="1"/>
      <c r="C887" s="1"/>
      <c r="D887" s="1"/>
      <c r="E887" s="1"/>
    </row>
    <row r="888" spans="1:5" x14ac:dyDescent="0.25">
      <c r="A888" s="41"/>
      <c r="B888" s="1"/>
      <c r="C888" s="1"/>
      <c r="D888" s="1"/>
      <c r="E888" s="1"/>
    </row>
    <row r="889" spans="1:5" x14ac:dyDescent="0.25">
      <c r="A889" s="41"/>
      <c r="B889" s="1"/>
      <c r="C889" s="1"/>
      <c r="D889" s="1"/>
      <c r="E889" s="1"/>
    </row>
    <row r="890" spans="1:5" x14ac:dyDescent="0.25">
      <c r="A890" s="41"/>
      <c r="B890" s="1"/>
      <c r="C890" s="1"/>
      <c r="D890" s="1"/>
      <c r="E890" s="1"/>
    </row>
    <row r="891" spans="1:5" x14ac:dyDescent="0.25">
      <c r="A891" s="41"/>
      <c r="B891" s="1"/>
      <c r="C891" s="1"/>
      <c r="D891" s="1"/>
      <c r="E891" s="1"/>
    </row>
    <row r="892" spans="1:5" x14ac:dyDescent="0.25">
      <c r="A892" s="41"/>
      <c r="B892" s="1"/>
      <c r="C892" s="1"/>
      <c r="D892" s="1"/>
      <c r="E892" s="1"/>
    </row>
    <row r="893" spans="1:5" x14ac:dyDescent="0.25">
      <c r="A893" s="41"/>
      <c r="B893" s="1"/>
      <c r="C893" s="1"/>
      <c r="D893" s="1"/>
      <c r="E893" s="1"/>
    </row>
    <row r="894" spans="1:5" x14ac:dyDescent="0.25">
      <c r="A894" s="41"/>
      <c r="B894" s="1"/>
      <c r="C894" s="1"/>
      <c r="D894" s="1"/>
      <c r="E894" s="1"/>
    </row>
    <row r="895" spans="1:5" x14ac:dyDescent="0.25">
      <c r="A895" s="41"/>
      <c r="B895" s="1"/>
      <c r="C895" s="1"/>
      <c r="D895" s="1"/>
      <c r="E895" s="1"/>
    </row>
    <row r="896" spans="1:5" x14ac:dyDescent="0.25">
      <c r="A896" s="41"/>
      <c r="B896" s="1"/>
      <c r="C896" s="1"/>
      <c r="D896" s="1"/>
      <c r="E896" s="1"/>
    </row>
    <row r="897" spans="1:5" x14ac:dyDescent="0.25">
      <c r="A897" s="41"/>
      <c r="B897" s="1"/>
      <c r="C897" s="1"/>
      <c r="D897" s="1"/>
      <c r="E897" s="1"/>
    </row>
    <row r="898" spans="1:5" x14ac:dyDescent="0.25">
      <c r="A898" s="41"/>
      <c r="B898" s="1"/>
      <c r="C898" s="1"/>
      <c r="D898" s="1"/>
      <c r="E898" s="1"/>
    </row>
    <row r="899" spans="1:5" x14ac:dyDescent="0.25">
      <c r="A899" s="41"/>
      <c r="B899" s="1"/>
      <c r="C899" s="1"/>
      <c r="D899" s="1"/>
      <c r="E899" s="1"/>
    </row>
    <row r="900" spans="1:5" x14ac:dyDescent="0.25">
      <c r="A900" s="41"/>
      <c r="B900" s="1"/>
      <c r="C900" s="1"/>
      <c r="D900" s="1"/>
      <c r="E900" s="1"/>
    </row>
    <row r="901" spans="1:5" x14ac:dyDescent="0.25">
      <c r="A901" s="41"/>
      <c r="B901" s="1"/>
      <c r="C901" s="1"/>
      <c r="D901" s="1"/>
      <c r="E901" s="1"/>
    </row>
    <row r="902" spans="1:5" x14ac:dyDescent="0.25">
      <c r="A902" s="41"/>
      <c r="B902" s="1"/>
      <c r="C902" s="1"/>
      <c r="D902" s="1"/>
      <c r="E902" s="1"/>
    </row>
    <row r="903" spans="1:5" x14ac:dyDescent="0.25">
      <c r="A903" s="41"/>
      <c r="B903" s="1"/>
      <c r="C903" s="1"/>
      <c r="D903" s="1"/>
      <c r="E903" s="1"/>
    </row>
    <row r="904" spans="1:5" x14ac:dyDescent="0.25">
      <c r="A904" s="41"/>
      <c r="B904" s="1"/>
      <c r="C904" s="1"/>
      <c r="D904" s="1"/>
      <c r="E904" s="1"/>
    </row>
    <row r="905" spans="1:5" x14ac:dyDescent="0.25">
      <c r="A905" s="41"/>
      <c r="B905" s="1"/>
      <c r="C905" s="1"/>
      <c r="D905" s="1"/>
      <c r="E905" s="1"/>
    </row>
    <row r="906" spans="1:5" x14ac:dyDescent="0.25">
      <c r="A906" s="41"/>
      <c r="B906" s="1"/>
      <c r="C906" s="1"/>
      <c r="D906" s="1"/>
      <c r="E906" s="1"/>
    </row>
    <row r="907" spans="1:5" x14ac:dyDescent="0.25">
      <c r="A907" s="41"/>
      <c r="B907" s="1"/>
      <c r="C907" s="1"/>
      <c r="D907" s="1"/>
      <c r="E907" s="1"/>
    </row>
    <row r="908" spans="1:5" x14ac:dyDescent="0.25">
      <c r="A908" s="41"/>
      <c r="B908" s="1"/>
      <c r="C908" s="1"/>
      <c r="D908" s="1"/>
      <c r="E908" s="1"/>
    </row>
    <row r="909" spans="1:5" x14ac:dyDescent="0.25">
      <c r="A909" s="41"/>
      <c r="B909" s="1"/>
      <c r="C909" s="1"/>
      <c r="D909" s="1"/>
      <c r="E909" s="1"/>
    </row>
    <row r="910" spans="1:5" x14ac:dyDescent="0.25">
      <c r="A910" s="41"/>
      <c r="B910" s="1"/>
      <c r="C910" s="1"/>
      <c r="D910" s="1"/>
      <c r="E910" s="1"/>
    </row>
    <row r="911" spans="1:5" x14ac:dyDescent="0.25">
      <c r="A911" s="41"/>
      <c r="B911" s="1"/>
      <c r="C911" s="1"/>
      <c r="D911" s="1"/>
      <c r="E911" s="1"/>
    </row>
    <row r="912" spans="1:5" x14ac:dyDescent="0.25">
      <c r="A912" s="41"/>
      <c r="B912" s="1"/>
      <c r="C912" s="1"/>
      <c r="D912" s="1"/>
      <c r="E912" s="1"/>
    </row>
    <row r="913" spans="1:5" x14ac:dyDescent="0.25">
      <c r="A913" s="41"/>
      <c r="B913" s="1"/>
      <c r="C913" s="1"/>
      <c r="D913" s="1"/>
      <c r="E913" s="1"/>
    </row>
    <row r="914" spans="1:5" x14ac:dyDescent="0.25">
      <c r="A914" s="41"/>
      <c r="B914" s="1"/>
      <c r="C914" s="1"/>
      <c r="D914" s="1"/>
      <c r="E914" s="1"/>
    </row>
    <row r="915" spans="1:5" x14ac:dyDescent="0.25">
      <c r="A915" s="41"/>
      <c r="B915" s="1"/>
      <c r="C915" s="1"/>
      <c r="D915" s="1"/>
      <c r="E915" s="1"/>
    </row>
    <row r="916" spans="1:5" x14ac:dyDescent="0.25">
      <c r="A916" s="41"/>
      <c r="B916" s="1"/>
      <c r="C916" s="1"/>
      <c r="D916" s="1"/>
      <c r="E916" s="1"/>
    </row>
    <row r="917" spans="1:5" x14ac:dyDescent="0.25">
      <c r="A917" s="41"/>
      <c r="B917" s="1"/>
      <c r="C917" s="1"/>
      <c r="D917" s="1"/>
      <c r="E917" s="1"/>
    </row>
    <row r="918" spans="1:5" x14ac:dyDescent="0.25">
      <c r="A918" s="41"/>
      <c r="B918" s="1"/>
      <c r="C918" s="1"/>
      <c r="D918" s="1"/>
      <c r="E918" s="1"/>
    </row>
    <row r="919" spans="1:5" x14ac:dyDescent="0.25">
      <c r="A919" s="41"/>
      <c r="B919" s="1"/>
      <c r="C919" s="1"/>
      <c r="D919" s="1"/>
      <c r="E919" s="1"/>
    </row>
    <row r="920" spans="1:5" x14ac:dyDescent="0.25">
      <c r="A920" s="41"/>
      <c r="B920" s="1"/>
      <c r="C920" s="1"/>
      <c r="D920" s="1"/>
      <c r="E920" s="1"/>
    </row>
    <row r="921" spans="1:5" x14ac:dyDescent="0.25">
      <c r="A921" s="41"/>
      <c r="B921" s="1"/>
      <c r="C921" s="1"/>
      <c r="D921" s="1"/>
      <c r="E921" s="1"/>
    </row>
    <row r="922" spans="1:5" x14ac:dyDescent="0.25">
      <c r="A922" s="41"/>
      <c r="B922" s="1"/>
      <c r="C922" s="1"/>
      <c r="D922" s="1"/>
      <c r="E922" s="1"/>
    </row>
    <row r="923" spans="1:5" x14ac:dyDescent="0.25">
      <c r="A923" s="41"/>
      <c r="B923" s="1"/>
      <c r="C923" s="1"/>
      <c r="D923" s="1"/>
      <c r="E923" s="1"/>
    </row>
    <row r="924" spans="1:5" x14ac:dyDescent="0.25">
      <c r="A924" s="41"/>
      <c r="B924" s="1"/>
      <c r="C924" s="1"/>
      <c r="D924" s="1"/>
      <c r="E924" s="1"/>
    </row>
    <row r="925" spans="1:5" x14ac:dyDescent="0.25">
      <c r="A925" s="41"/>
      <c r="B925" s="1"/>
      <c r="C925" s="1"/>
      <c r="D925" s="1"/>
      <c r="E925" s="1"/>
    </row>
    <row r="926" spans="1:5" x14ac:dyDescent="0.25">
      <c r="A926" s="41"/>
      <c r="B926" s="1"/>
      <c r="C926" s="1"/>
      <c r="D926" s="1"/>
      <c r="E926" s="1"/>
    </row>
    <row r="927" spans="1:5" x14ac:dyDescent="0.25">
      <c r="A927" s="41"/>
      <c r="B927" s="1"/>
      <c r="C927" s="1"/>
      <c r="D927" s="1"/>
      <c r="E927" s="1"/>
    </row>
    <row r="928" spans="1:5" x14ac:dyDescent="0.25">
      <c r="A928" s="41"/>
      <c r="B928" s="1"/>
      <c r="C928" s="1"/>
      <c r="D928" s="1"/>
      <c r="E928" s="1"/>
    </row>
    <row r="929" spans="1:5" x14ac:dyDescent="0.25">
      <c r="A929" s="41"/>
      <c r="B929" s="1"/>
      <c r="C929" s="1"/>
      <c r="D929" s="1"/>
      <c r="E929" s="1"/>
    </row>
    <row r="930" spans="1:5" x14ac:dyDescent="0.25">
      <c r="A930" s="41"/>
      <c r="B930" s="1"/>
      <c r="C930" s="1"/>
      <c r="D930" s="1"/>
      <c r="E930" s="1"/>
    </row>
    <row r="931" spans="1:5" x14ac:dyDescent="0.25">
      <c r="A931" s="41"/>
      <c r="B931" s="1"/>
      <c r="C931" s="1"/>
      <c r="D931" s="1"/>
      <c r="E931" s="1"/>
    </row>
    <row r="932" spans="1:5" x14ac:dyDescent="0.25">
      <c r="A932" s="41"/>
      <c r="B932" s="1"/>
      <c r="C932" s="1"/>
      <c r="D932" s="1"/>
      <c r="E932" s="1"/>
    </row>
    <row r="933" spans="1:5" x14ac:dyDescent="0.25">
      <c r="A933" s="41"/>
      <c r="B933" s="1"/>
      <c r="C933" s="1"/>
      <c r="D933" s="1"/>
      <c r="E933" s="1"/>
    </row>
    <row r="934" spans="1:5" x14ac:dyDescent="0.25">
      <c r="A934" s="41"/>
      <c r="B934" s="1"/>
      <c r="C934" s="1"/>
      <c r="D934" s="1"/>
      <c r="E934" s="1"/>
    </row>
    <row r="935" spans="1:5" x14ac:dyDescent="0.25">
      <c r="A935" s="41"/>
      <c r="B935" s="1"/>
      <c r="C935" s="1"/>
      <c r="D935" s="1"/>
      <c r="E935" s="1"/>
    </row>
    <row r="936" spans="1:5" x14ac:dyDescent="0.25">
      <c r="A936" s="41"/>
      <c r="B936" s="1"/>
      <c r="C936" s="1"/>
      <c r="D936" s="1"/>
      <c r="E936" s="1"/>
    </row>
    <row r="937" spans="1:5" x14ac:dyDescent="0.25">
      <c r="A937" s="41"/>
      <c r="B937" s="1"/>
      <c r="C937" s="1"/>
      <c r="D937" s="1"/>
      <c r="E937" s="1"/>
    </row>
    <row r="938" spans="1:5" x14ac:dyDescent="0.25">
      <c r="A938" s="41"/>
      <c r="B938" s="1"/>
      <c r="C938" s="1"/>
      <c r="D938" s="1"/>
      <c r="E938" s="1"/>
    </row>
    <row r="939" spans="1:5" x14ac:dyDescent="0.25">
      <c r="A939" s="41"/>
      <c r="B939" s="1"/>
      <c r="C939" s="1"/>
      <c r="D939" s="1"/>
      <c r="E939" s="1"/>
    </row>
  </sheetData>
  <sheetProtection password="EAB7" sheet="1" formatCells="0" formatColumns="0" formatRows="0" insertColumns="0" insertRows="0" insertHyperlinks="0" deleteColumns="0" deleteRows="0" selectLockedCells="1" selectUnlockedCells="1"/>
  <mergeCells count="193">
    <mergeCell ref="A790:E790"/>
    <mergeCell ref="A793:B793"/>
    <mergeCell ref="C793:E793"/>
    <mergeCell ref="A766:A771"/>
    <mergeCell ref="B766:E766"/>
    <mergeCell ref="A772:A778"/>
    <mergeCell ref="B772:E772"/>
    <mergeCell ref="A779:A783"/>
    <mergeCell ref="A784:A789"/>
    <mergeCell ref="A739:A743"/>
    <mergeCell ref="A744:A748"/>
    <mergeCell ref="A749:A753"/>
    <mergeCell ref="A754:A758"/>
    <mergeCell ref="B759:E759"/>
    <mergeCell ref="A760:A765"/>
    <mergeCell ref="A709:A713"/>
    <mergeCell ref="A714:A718"/>
    <mergeCell ref="A719:A723"/>
    <mergeCell ref="A724:A728"/>
    <mergeCell ref="A729:A733"/>
    <mergeCell ref="A734:A738"/>
    <mergeCell ref="A679:A683"/>
    <mergeCell ref="A684:A688"/>
    <mergeCell ref="A689:A693"/>
    <mergeCell ref="A694:A698"/>
    <mergeCell ref="A699:A703"/>
    <mergeCell ref="A704:A708"/>
    <mergeCell ref="A649:A653"/>
    <mergeCell ref="A654:A658"/>
    <mergeCell ref="A659:A663"/>
    <mergeCell ref="A664:A668"/>
    <mergeCell ref="A669:A672"/>
    <mergeCell ref="A674:A678"/>
    <mergeCell ref="A627:A632"/>
    <mergeCell ref="B627:E627"/>
    <mergeCell ref="A633:A638"/>
    <mergeCell ref="B633:E633"/>
    <mergeCell ref="A639:A643"/>
    <mergeCell ref="A644:A648"/>
    <mergeCell ref="A601:A605"/>
    <mergeCell ref="A606:A610"/>
    <mergeCell ref="A611:A615"/>
    <mergeCell ref="A616:A620"/>
    <mergeCell ref="B621:E621"/>
    <mergeCell ref="A622:A626"/>
    <mergeCell ref="A571:A575"/>
    <mergeCell ref="A576:A580"/>
    <mergeCell ref="A581:A585"/>
    <mergeCell ref="A586:A590"/>
    <mergeCell ref="A591:A595"/>
    <mergeCell ref="A596:A600"/>
    <mergeCell ref="A545:A550"/>
    <mergeCell ref="B545:E545"/>
    <mergeCell ref="A551:A555"/>
    <mergeCell ref="A556:A560"/>
    <mergeCell ref="A561:A565"/>
    <mergeCell ref="A566:A570"/>
    <mergeCell ref="A523:A527"/>
    <mergeCell ref="B528:E528"/>
    <mergeCell ref="A529:A533"/>
    <mergeCell ref="A534:A539"/>
    <mergeCell ref="B534:E534"/>
    <mergeCell ref="A540:A543"/>
    <mergeCell ref="A488:A492"/>
    <mergeCell ref="A498:A502"/>
    <mergeCell ref="A503:A507"/>
    <mergeCell ref="A508:A512"/>
    <mergeCell ref="A513:A517"/>
    <mergeCell ref="A518:A522"/>
    <mergeCell ref="A493:A497"/>
    <mergeCell ref="A462:A467"/>
    <mergeCell ref="B462:E462"/>
    <mergeCell ref="A468:A472"/>
    <mergeCell ref="A473:A477"/>
    <mergeCell ref="A478:A482"/>
    <mergeCell ref="A483:A487"/>
    <mergeCell ref="A440:A444"/>
    <mergeCell ref="B445:E445"/>
    <mergeCell ref="A446:A450"/>
    <mergeCell ref="A451:A456"/>
    <mergeCell ref="B451:E451"/>
    <mergeCell ref="A457:A461"/>
    <mergeCell ref="A418:A423"/>
    <mergeCell ref="B418:E418"/>
    <mergeCell ref="A424:A429"/>
    <mergeCell ref="B424:E424"/>
    <mergeCell ref="A430:A434"/>
    <mergeCell ref="A435:A439"/>
    <mergeCell ref="A392:A396"/>
    <mergeCell ref="A397:A401"/>
    <mergeCell ref="A402:A406"/>
    <mergeCell ref="A407:A411"/>
    <mergeCell ref="B412:E412"/>
    <mergeCell ref="A413:A417"/>
    <mergeCell ref="A362:A366"/>
    <mergeCell ref="A367:A371"/>
    <mergeCell ref="A372:A376"/>
    <mergeCell ref="A377:A381"/>
    <mergeCell ref="A382:A386"/>
    <mergeCell ref="A387:A391"/>
    <mergeCell ref="A340:A345"/>
    <mergeCell ref="B340:E340"/>
    <mergeCell ref="A346:A351"/>
    <mergeCell ref="B346:E346"/>
    <mergeCell ref="A352:A356"/>
    <mergeCell ref="A357:A361"/>
    <mergeCell ref="B313:E313"/>
    <mergeCell ref="A319:A323"/>
    <mergeCell ref="A324:A328"/>
    <mergeCell ref="A329:A333"/>
    <mergeCell ref="B334:E334"/>
    <mergeCell ref="A335:A339"/>
    <mergeCell ref="A287:A292"/>
    <mergeCell ref="A293:A297"/>
    <mergeCell ref="A298:A302"/>
    <mergeCell ref="A303:A307"/>
    <mergeCell ref="A308:A312"/>
    <mergeCell ref="A313:A318"/>
    <mergeCell ref="B263:E263"/>
    <mergeCell ref="A264:A269"/>
    <mergeCell ref="A270:A276"/>
    <mergeCell ref="B270:E270"/>
    <mergeCell ref="A277:A281"/>
    <mergeCell ref="A282:A286"/>
    <mergeCell ref="A233:A237"/>
    <mergeCell ref="A238:A242"/>
    <mergeCell ref="A243:A247"/>
    <mergeCell ref="A248:A252"/>
    <mergeCell ref="A253:A257"/>
    <mergeCell ref="A258:A262"/>
    <mergeCell ref="A203:A207"/>
    <mergeCell ref="A208:A212"/>
    <mergeCell ref="A213:A217"/>
    <mergeCell ref="A218:A222"/>
    <mergeCell ref="A223:A227"/>
    <mergeCell ref="A228:A232"/>
    <mergeCell ref="A181:A186"/>
    <mergeCell ref="B181:E181"/>
    <mergeCell ref="A187:A192"/>
    <mergeCell ref="B187:E187"/>
    <mergeCell ref="A193:A197"/>
    <mergeCell ref="A198:A202"/>
    <mergeCell ref="A159:A164"/>
    <mergeCell ref="B159:E159"/>
    <mergeCell ref="A165:A169"/>
    <mergeCell ref="A170:A174"/>
    <mergeCell ref="B175:E175"/>
    <mergeCell ref="A176:A180"/>
    <mergeCell ref="A132:A136"/>
    <mergeCell ref="A137:A141"/>
    <mergeCell ref="A142:A146"/>
    <mergeCell ref="B147:E147"/>
    <mergeCell ref="A148:A152"/>
    <mergeCell ref="A153:A158"/>
    <mergeCell ref="B153:E153"/>
    <mergeCell ref="A106:A110"/>
    <mergeCell ref="B106:E106"/>
    <mergeCell ref="A112:A116"/>
    <mergeCell ref="A117:A121"/>
    <mergeCell ref="A122:A126"/>
    <mergeCell ref="A127:A131"/>
    <mergeCell ref="A79:A83"/>
    <mergeCell ref="A84:A88"/>
    <mergeCell ref="A89:A93"/>
    <mergeCell ref="B94:E94"/>
    <mergeCell ref="A95:A99"/>
    <mergeCell ref="A100:A105"/>
    <mergeCell ref="B100:E100"/>
    <mergeCell ref="B61:E61"/>
    <mergeCell ref="A62:A66"/>
    <mergeCell ref="A67:A72"/>
    <mergeCell ref="B67:E67"/>
    <mergeCell ref="A73:A78"/>
    <mergeCell ref="B73:E73"/>
    <mergeCell ref="A39:A44"/>
    <mergeCell ref="B39:E39"/>
    <mergeCell ref="A45:A50"/>
    <mergeCell ref="B45:E45"/>
    <mergeCell ref="A51:A55"/>
    <mergeCell ref="A56:A60"/>
    <mergeCell ref="A21:A26"/>
    <mergeCell ref="B21:E21"/>
    <mergeCell ref="B27:E27"/>
    <mergeCell ref="A28:A32"/>
    <mergeCell ref="B33:E33"/>
    <mergeCell ref="A34:A38"/>
    <mergeCell ref="A1:E1"/>
    <mergeCell ref="A3:A4"/>
    <mergeCell ref="B3:B4"/>
    <mergeCell ref="C3:E3"/>
    <mergeCell ref="A6:A12"/>
    <mergeCell ref="A13:A20"/>
    <mergeCell ref="B13:E13"/>
  </mergeCells>
  <pageMargins left="0.78740157480314965" right="0.39370078740157483" top="0.39370078740157483" bottom="0.39370078740157483" header="0.31496062992125984" footer="0.31496062992125984"/>
  <pageSetup paperSize="9" scale="93" fitToHeight="0"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E570"/>
  <sheetViews>
    <sheetView zoomScale="104" zoomScaleNormal="104" workbookViewId="0">
      <selection sqref="A1:F1"/>
    </sheetView>
  </sheetViews>
  <sheetFormatPr defaultRowHeight="15.75" x14ac:dyDescent="0.25"/>
  <cols>
    <col min="1" max="1" width="5.7109375" style="118" customWidth="1"/>
    <col min="2" max="2" width="57.5703125" style="55" customWidth="1"/>
    <col min="3" max="3" width="12.5703125" style="119" customWidth="1"/>
    <col min="4" max="4" width="11" style="234" customWidth="1"/>
    <col min="5" max="5" width="10.7109375" style="234" customWidth="1"/>
    <col min="6" max="6" width="9.42578125" style="234" customWidth="1"/>
    <col min="7" max="7" width="14" style="55" bestFit="1" customWidth="1"/>
    <col min="8" max="8" width="13.140625" style="55" bestFit="1" customWidth="1"/>
    <col min="9" max="11" width="9.140625" style="55"/>
    <col min="12" max="12" width="35.85546875" style="55" customWidth="1"/>
    <col min="13" max="256" width="9.140625" style="55"/>
    <col min="257" max="257" width="5.7109375" style="55" customWidth="1"/>
    <col min="258" max="258" width="45.85546875" style="55" customWidth="1"/>
    <col min="259" max="259" width="12.5703125" style="55" customWidth="1"/>
    <col min="260" max="260" width="11" style="55" customWidth="1"/>
    <col min="261" max="261" width="10.7109375" style="55" customWidth="1"/>
    <col min="262" max="262" width="9.42578125" style="55" customWidth="1"/>
    <col min="263" max="263" width="14" style="55" bestFit="1" customWidth="1"/>
    <col min="264" max="264" width="13.140625" style="55" bestFit="1" customWidth="1"/>
    <col min="265" max="267" width="9.140625" style="55"/>
    <col min="268" max="268" width="35.85546875" style="55" customWidth="1"/>
    <col min="269" max="512" width="9.140625" style="55"/>
    <col min="513" max="513" width="5.7109375" style="55" customWidth="1"/>
    <col min="514" max="514" width="45.85546875" style="55" customWidth="1"/>
    <col min="515" max="515" width="12.5703125" style="55" customWidth="1"/>
    <col min="516" max="516" width="11" style="55" customWidth="1"/>
    <col min="517" max="517" width="10.7109375" style="55" customWidth="1"/>
    <col min="518" max="518" width="9.42578125" style="55" customWidth="1"/>
    <col min="519" max="519" width="14" style="55" bestFit="1" customWidth="1"/>
    <col min="520" max="520" width="13.140625" style="55" bestFit="1" customWidth="1"/>
    <col min="521" max="523" width="9.140625" style="55"/>
    <col min="524" max="524" width="35.85546875" style="55" customWidth="1"/>
    <col min="525" max="768" width="9.140625" style="55"/>
    <col min="769" max="769" width="5.7109375" style="55" customWidth="1"/>
    <col min="770" max="770" width="45.85546875" style="55" customWidth="1"/>
    <col min="771" max="771" width="12.5703125" style="55" customWidth="1"/>
    <col min="772" max="772" width="11" style="55" customWidth="1"/>
    <col min="773" max="773" width="10.7109375" style="55" customWidth="1"/>
    <col min="774" max="774" width="9.42578125" style="55" customWidth="1"/>
    <col min="775" max="775" width="14" style="55" bestFit="1" customWidth="1"/>
    <col min="776" max="776" width="13.140625" style="55" bestFit="1" customWidth="1"/>
    <col min="777" max="779" width="9.140625" style="55"/>
    <col min="780" max="780" width="35.85546875" style="55" customWidth="1"/>
    <col min="781" max="1024" width="9.140625" style="55"/>
    <col min="1025" max="1025" width="5.7109375" style="55" customWidth="1"/>
    <col min="1026" max="1026" width="45.85546875" style="55" customWidth="1"/>
    <col min="1027" max="1027" width="12.5703125" style="55" customWidth="1"/>
    <col min="1028" max="1028" width="11" style="55" customWidth="1"/>
    <col min="1029" max="1029" width="10.7109375" style="55" customWidth="1"/>
    <col min="1030" max="1030" width="9.42578125" style="55" customWidth="1"/>
    <col min="1031" max="1031" width="14" style="55" bestFit="1" customWidth="1"/>
    <col min="1032" max="1032" width="13.140625" style="55" bestFit="1" customWidth="1"/>
    <col min="1033" max="1035" width="9.140625" style="55"/>
    <col min="1036" max="1036" width="35.85546875" style="55" customWidth="1"/>
    <col min="1037" max="1280" width="9.140625" style="55"/>
    <col min="1281" max="1281" width="5.7109375" style="55" customWidth="1"/>
    <col min="1282" max="1282" width="45.85546875" style="55" customWidth="1"/>
    <col min="1283" max="1283" width="12.5703125" style="55" customWidth="1"/>
    <col min="1284" max="1284" width="11" style="55" customWidth="1"/>
    <col min="1285" max="1285" width="10.7109375" style="55" customWidth="1"/>
    <col min="1286" max="1286" width="9.42578125" style="55" customWidth="1"/>
    <col min="1287" max="1287" width="14" style="55" bestFit="1" customWidth="1"/>
    <col min="1288" max="1288" width="13.140625" style="55" bestFit="1" customWidth="1"/>
    <col min="1289" max="1291" width="9.140625" style="55"/>
    <col min="1292" max="1292" width="35.85546875" style="55" customWidth="1"/>
    <col min="1293" max="1536" width="9.140625" style="55"/>
    <col min="1537" max="1537" width="5.7109375" style="55" customWidth="1"/>
    <col min="1538" max="1538" width="45.85546875" style="55" customWidth="1"/>
    <col min="1539" max="1539" width="12.5703125" style="55" customWidth="1"/>
    <col min="1540" max="1540" width="11" style="55" customWidth="1"/>
    <col min="1541" max="1541" width="10.7109375" style="55" customWidth="1"/>
    <col min="1542" max="1542" width="9.42578125" style="55" customWidth="1"/>
    <col min="1543" max="1543" width="14" style="55" bestFit="1" customWidth="1"/>
    <col min="1544" max="1544" width="13.140625" style="55" bestFit="1" customWidth="1"/>
    <col min="1545" max="1547" width="9.140625" style="55"/>
    <col min="1548" max="1548" width="35.85546875" style="55" customWidth="1"/>
    <col min="1549" max="1792" width="9.140625" style="55"/>
    <col min="1793" max="1793" width="5.7109375" style="55" customWidth="1"/>
    <col min="1794" max="1794" width="45.85546875" style="55" customWidth="1"/>
    <col min="1795" max="1795" width="12.5703125" style="55" customWidth="1"/>
    <col min="1796" max="1796" width="11" style="55" customWidth="1"/>
    <col min="1797" max="1797" width="10.7109375" style="55" customWidth="1"/>
    <col min="1798" max="1798" width="9.42578125" style="55" customWidth="1"/>
    <col min="1799" max="1799" width="14" style="55" bestFit="1" customWidth="1"/>
    <col min="1800" max="1800" width="13.140625" style="55" bestFit="1" customWidth="1"/>
    <col min="1801" max="1803" width="9.140625" style="55"/>
    <col min="1804" max="1804" width="35.85546875" style="55" customWidth="1"/>
    <col min="1805" max="2048" width="9.140625" style="55"/>
    <col min="2049" max="2049" width="5.7109375" style="55" customWidth="1"/>
    <col min="2050" max="2050" width="45.85546875" style="55" customWidth="1"/>
    <col min="2051" max="2051" width="12.5703125" style="55" customWidth="1"/>
    <col min="2052" max="2052" width="11" style="55" customWidth="1"/>
    <col min="2053" max="2053" width="10.7109375" style="55" customWidth="1"/>
    <col min="2054" max="2054" width="9.42578125" style="55" customWidth="1"/>
    <col min="2055" max="2055" width="14" style="55" bestFit="1" customWidth="1"/>
    <col min="2056" max="2056" width="13.140625" style="55" bestFit="1" customWidth="1"/>
    <col min="2057" max="2059" width="9.140625" style="55"/>
    <col min="2060" max="2060" width="35.85546875" style="55" customWidth="1"/>
    <col min="2061" max="2304" width="9.140625" style="55"/>
    <col min="2305" max="2305" width="5.7109375" style="55" customWidth="1"/>
    <col min="2306" max="2306" width="45.85546875" style="55" customWidth="1"/>
    <col min="2307" max="2307" width="12.5703125" style="55" customWidth="1"/>
    <col min="2308" max="2308" width="11" style="55" customWidth="1"/>
    <col min="2309" max="2309" width="10.7109375" style="55" customWidth="1"/>
    <col min="2310" max="2310" width="9.42578125" style="55" customWidth="1"/>
    <col min="2311" max="2311" width="14" style="55" bestFit="1" customWidth="1"/>
    <col min="2312" max="2312" width="13.140625" style="55" bestFit="1" customWidth="1"/>
    <col min="2313" max="2315" width="9.140625" style="55"/>
    <col min="2316" max="2316" width="35.85546875" style="55" customWidth="1"/>
    <col min="2317" max="2560" width="9.140625" style="55"/>
    <col min="2561" max="2561" width="5.7109375" style="55" customWidth="1"/>
    <col min="2562" max="2562" width="45.85546875" style="55" customWidth="1"/>
    <col min="2563" max="2563" width="12.5703125" style="55" customWidth="1"/>
    <col min="2564" max="2564" width="11" style="55" customWidth="1"/>
    <col min="2565" max="2565" width="10.7109375" style="55" customWidth="1"/>
    <col min="2566" max="2566" width="9.42578125" style="55" customWidth="1"/>
    <col min="2567" max="2567" width="14" style="55" bestFit="1" customWidth="1"/>
    <col min="2568" max="2568" width="13.140625" style="55" bestFit="1" customWidth="1"/>
    <col min="2569" max="2571" width="9.140625" style="55"/>
    <col min="2572" max="2572" width="35.85546875" style="55" customWidth="1"/>
    <col min="2573" max="2816" width="9.140625" style="55"/>
    <col min="2817" max="2817" width="5.7109375" style="55" customWidth="1"/>
    <col min="2818" max="2818" width="45.85546875" style="55" customWidth="1"/>
    <col min="2819" max="2819" width="12.5703125" style="55" customWidth="1"/>
    <col min="2820" max="2820" width="11" style="55" customWidth="1"/>
    <col min="2821" max="2821" width="10.7109375" style="55" customWidth="1"/>
    <col min="2822" max="2822" width="9.42578125" style="55" customWidth="1"/>
    <col min="2823" max="2823" width="14" style="55" bestFit="1" customWidth="1"/>
    <col min="2824" max="2824" width="13.140625" style="55" bestFit="1" customWidth="1"/>
    <col min="2825" max="2827" width="9.140625" style="55"/>
    <col min="2828" max="2828" width="35.85546875" style="55" customWidth="1"/>
    <col min="2829" max="3072" width="9.140625" style="55"/>
    <col min="3073" max="3073" width="5.7109375" style="55" customWidth="1"/>
    <col min="3074" max="3074" width="45.85546875" style="55" customWidth="1"/>
    <col min="3075" max="3075" width="12.5703125" style="55" customWidth="1"/>
    <col min="3076" max="3076" width="11" style="55" customWidth="1"/>
    <col min="3077" max="3077" width="10.7109375" style="55" customWidth="1"/>
    <col min="3078" max="3078" width="9.42578125" style="55" customWidth="1"/>
    <col min="3079" max="3079" width="14" style="55" bestFit="1" customWidth="1"/>
    <col min="3080" max="3080" width="13.140625" style="55" bestFit="1" customWidth="1"/>
    <col min="3081" max="3083" width="9.140625" style="55"/>
    <col min="3084" max="3084" width="35.85546875" style="55" customWidth="1"/>
    <col min="3085" max="3328" width="9.140625" style="55"/>
    <col min="3329" max="3329" width="5.7109375" style="55" customWidth="1"/>
    <col min="3330" max="3330" width="45.85546875" style="55" customWidth="1"/>
    <col min="3331" max="3331" width="12.5703125" style="55" customWidth="1"/>
    <col min="3332" max="3332" width="11" style="55" customWidth="1"/>
    <col min="3333" max="3333" width="10.7109375" style="55" customWidth="1"/>
    <col min="3334" max="3334" width="9.42578125" style="55" customWidth="1"/>
    <col min="3335" max="3335" width="14" style="55" bestFit="1" customWidth="1"/>
    <col min="3336" max="3336" width="13.140625" style="55" bestFit="1" customWidth="1"/>
    <col min="3337" max="3339" width="9.140625" style="55"/>
    <col min="3340" max="3340" width="35.85546875" style="55" customWidth="1"/>
    <col min="3341" max="3584" width="9.140625" style="55"/>
    <col min="3585" max="3585" width="5.7109375" style="55" customWidth="1"/>
    <col min="3586" max="3586" width="45.85546875" style="55" customWidth="1"/>
    <col min="3587" max="3587" width="12.5703125" style="55" customWidth="1"/>
    <col min="3588" max="3588" width="11" style="55" customWidth="1"/>
    <col min="3589" max="3589" width="10.7109375" style="55" customWidth="1"/>
    <col min="3590" max="3590" width="9.42578125" style="55" customWidth="1"/>
    <col min="3591" max="3591" width="14" style="55" bestFit="1" customWidth="1"/>
    <col min="3592" max="3592" width="13.140625" style="55" bestFit="1" customWidth="1"/>
    <col min="3593" max="3595" width="9.140625" style="55"/>
    <col min="3596" max="3596" width="35.85546875" style="55" customWidth="1"/>
    <col min="3597" max="3840" width="9.140625" style="55"/>
    <col min="3841" max="3841" width="5.7109375" style="55" customWidth="1"/>
    <col min="3842" max="3842" width="45.85546875" style="55" customWidth="1"/>
    <col min="3843" max="3843" width="12.5703125" style="55" customWidth="1"/>
    <col min="3844" max="3844" width="11" style="55" customWidth="1"/>
    <col min="3845" max="3845" width="10.7109375" style="55" customWidth="1"/>
    <col min="3846" max="3846" width="9.42578125" style="55" customWidth="1"/>
    <col min="3847" max="3847" width="14" style="55" bestFit="1" customWidth="1"/>
    <col min="3848" max="3848" width="13.140625" style="55" bestFit="1" customWidth="1"/>
    <col min="3849" max="3851" width="9.140625" style="55"/>
    <col min="3852" max="3852" width="35.85546875" style="55" customWidth="1"/>
    <col min="3853" max="4096" width="9.140625" style="55"/>
    <col min="4097" max="4097" width="5.7109375" style="55" customWidth="1"/>
    <col min="4098" max="4098" width="45.85546875" style="55" customWidth="1"/>
    <col min="4099" max="4099" width="12.5703125" style="55" customWidth="1"/>
    <col min="4100" max="4100" width="11" style="55" customWidth="1"/>
    <col min="4101" max="4101" width="10.7109375" style="55" customWidth="1"/>
    <col min="4102" max="4102" width="9.42578125" style="55" customWidth="1"/>
    <col min="4103" max="4103" width="14" style="55" bestFit="1" customWidth="1"/>
    <col min="4104" max="4104" width="13.140625" style="55" bestFit="1" customWidth="1"/>
    <col min="4105" max="4107" width="9.140625" style="55"/>
    <col min="4108" max="4108" width="35.85546875" style="55" customWidth="1"/>
    <col min="4109" max="4352" width="9.140625" style="55"/>
    <col min="4353" max="4353" width="5.7109375" style="55" customWidth="1"/>
    <col min="4354" max="4354" width="45.85546875" style="55" customWidth="1"/>
    <col min="4355" max="4355" width="12.5703125" style="55" customWidth="1"/>
    <col min="4356" max="4356" width="11" style="55" customWidth="1"/>
    <col min="4357" max="4357" width="10.7109375" style="55" customWidth="1"/>
    <col min="4358" max="4358" width="9.42578125" style="55" customWidth="1"/>
    <col min="4359" max="4359" width="14" style="55" bestFit="1" customWidth="1"/>
    <col min="4360" max="4360" width="13.140625" style="55" bestFit="1" customWidth="1"/>
    <col min="4361" max="4363" width="9.140625" style="55"/>
    <col min="4364" max="4364" width="35.85546875" style="55" customWidth="1"/>
    <col min="4365" max="4608" width="9.140625" style="55"/>
    <col min="4609" max="4609" width="5.7109375" style="55" customWidth="1"/>
    <col min="4610" max="4610" width="45.85546875" style="55" customWidth="1"/>
    <col min="4611" max="4611" width="12.5703125" style="55" customWidth="1"/>
    <col min="4612" max="4612" width="11" style="55" customWidth="1"/>
    <col min="4613" max="4613" width="10.7109375" style="55" customWidth="1"/>
    <col min="4614" max="4614" width="9.42578125" style="55" customWidth="1"/>
    <col min="4615" max="4615" width="14" style="55" bestFit="1" customWidth="1"/>
    <col min="4616" max="4616" width="13.140625" style="55" bestFit="1" customWidth="1"/>
    <col min="4617" max="4619" width="9.140625" style="55"/>
    <col min="4620" max="4620" width="35.85546875" style="55" customWidth="1"/>
    <col min="4621" max="4864" width="9.140625" style="55"/>
    <col min="4865" max="4865" width="5.7109375" style="55" customWidth="1"/>
    <col min="4866" max="4866" width="45.85546875" style="55" customWidth="1"/>
    <col min="4867" max="4867" width="12.5703125" style="55" customWidth="1"/>
    <col min="4868" max="4868" width="11" style="55" customWidth="1"/>
    <col min="4869" max="4869" width="10.7109375" style="55" customWidth="1"/>
    <col min="4870" max="4870" width="9.42578125" style="55" customWidth="1"/>
    <col min="4871" max="4871" width="14" style="55" bestFit="1" customWidth="1"/>
    <col min="4872" max="4872" width="13.140625" style="55" bestFit="1" customWidth="1"/>
    <col min="4873" max="4875" width="9.140625" style="55"/>
    <col min="4876" max="4876" width="35.85546875" style="55" customWidth="1"/>
    <col min="4877" max="5120" width="9.140625" style="55"/>
    <col min="5121" max="5121" width="5.7109375" style="55" customWidth="1"/>
    <col min="5122" max="5122" width="45.85546875" style="55" customWidth="1"/>
    <col min="5123" max="5123" width="12.5703125" style="55" customWidth="1"/>
    <col min="5124" max="5124" width="11" style="55" customWidth="1"/>
    <col min="5125" max="5125" width="10.7109375" style="55" customWidth="1"/>
    <col min="5126" max="5126" width="9.42578125" style="55" customWidth="1"/>
    <col min="5127" max="5127" width="14" style="55" bestFit="1" customWidth="1"/>
    <col min="5128" max="5128" width="13.140625" style="55" bestFit="1" customWidth="1"/>
    <col min="5129" max="5131" width="9.140625" style="55"/>
    <col min="5132" max="5132" width="35.85546875" style="55" customWidth="1"/>
    <col min="5133" max="5376" width="9.140625" style="55"/>
    <col min="5377" max="5377" width="5.7109375" style="55" customWidth="1"/>
    <col min="5378" max="5378" width="45.85546875" style="55" customWidth="1"/>
    <col min="5379" max="5379" width="12.5703125" style="55" customWidth="1"/>
    <col min="5380" max="5380" width="11" style="55" customWidth="1"/>
    <col min="5381" max="5381" width="10.7109375" style="55" customWidth="1"/>
    <col min="5382" max="5382" width="9.42578125" style="55" customWidth="1"/>
    <col min="5383" max="5383" width="14" style="55" bestFit="1" customWidth="1"/>
    <col min="5384" max="5384" width="13.140625" style="55" bestFit="1" customWidth="1"/>
    <col min="5385" max="5387" width="9.140625" style="55"/>
    <col min="5388" max="5388" width="35.85546875" style="55" customWidth="1"/>
    <col min="5389" max="5632" width="9.140625" style="55"/>
    <col min="5633" max="5633" width="5.7109375" style="55" customWidth="1"/>
    <col min="5634" max="5634" width="45.85546875" style="55" customWidth="1"/>
    <col min="5635" max="5635" width="12.5703125" style="55" customWidth="1"/>
    <col min="5636" max="5636" width="11" style="55" customWidth="1"/>
    <col min="5637" max="5637" width="10.7109375" style="55" customWidth="1"/>
    <col min="5638" max="5638" width="9.42578125" style="55" customWidth="1"/>
    <col min="5639" max="5639" width="14" style="55" bestFit="1" customWidth="1"/>
    <col min="5640" max="5640" width="13.140625" style="55" bestFit="1" customWidth="1"/>
    <col min="5641" max="5643" width="9.140625" style="55"/>
    <col min="5644" max="5644" width="35.85546875" style="55" customWidth="1"/>
    <col min="5645" max="5888" width="9.140625" style="55"/>
    <col min="5889" max="5889" width="5.7109375" style="55" customWidth="1"/>
    <col min="5890" max="5890" width="45.85546875" style="55" customWidth="1"/>
    <col min="5891" max="5891" width="12.5703125" style="55" customWidth="1"/>
    <col min="5892" max="5892" width="11" style="55" customWidth="1"/>
    <col min="5893" max="5893" width="10.7109375" style="55" customWidth="1"/>
    <col min="5894" max="5894" width="9.42578125" style="55" customWidth="1"/>
    <col min="5895" max="5895" width="14" style="55" bestFit="1" customWidth="1"/>
    <col min="5896" max="5896" width="13.140625" style="55" bestFit="1" customWidth="1"/>
    <col min="5897" max="5899" width="9.140625" style="55"/>
    <col min="5900" max="5900" width="35.85546875" style="55" customWidth="1"/>
    <col min="5901" max="6144" width="9.140625" style="55"/>
    <col min="6145" max="6145" width="5.7109375" style="55" customWidth="1"/>
    <col min="6146" max="6146" width="45.85546875" style="55" customWidth="1"/>
    <col min="6147" max="6147" width="12.5703125" style="55" customWidth="1"/>
    <col min="6148" max="6148" width="11" style="55" customWidth="1"/>
    <col min="6149" max="6149" width="10.7109375" style="55" customWidth="1"/>
    <col min="6150" max="6150" width="9.42578125" style="55" customWidth="1"/>
    <col min="6151" max="6151" width="14" style="55" bestFit="1" customWidth="1"/>
    <col min="6152" max="6152" width="13.140625" style="55" bestFit="1" customWidth="1"/>
    <col min="6153" max="6155" width="9.140625" style="55"/>
    <col min="6156" max="6156" width="35.85546875" style="55" customWidth="1"/>
    <col min="6157" max="6400" width="9.140625" style="55"/>
    <col min="6401" max="6401" width="5.7109375" style="55" customWidth="1"/>
    <col min="6402" max="6402" width="45.85546875" style="55" customWidth="1"/>
    <col min="6403" max="6403" width="12.5703125" style="55" customWidth="1"/>
    <col min="6404" max="6404" width="11" style="55" customWidth="1"/>
    <col min="6405" max="6405" width="10.7109375" style="55" customWidth="1"/>
    <col min="6406" max="6406" width="9.42578125" style="55" customWidth="1"/>
    <col min="6407" max="6407" width="14" style="55" bestFit="1" customWidth="1"/>
    <col min="6408" max="6408" width="13.140625" style="55" bestFit="1" customWidth="1"/>
    <col min="6409" max="6411" width="9.140625" style="55"/>
    <col min="6412" max="6412" width="35.85546875" style="55" customWidth="1"/>
    <col min="6413" max="6656" width="9.140625" style="55"/>
    <col min="6657" max="6657" width="5.7109375" style="55" customWidth="1"/>
    <col min="6658" max="6658" width="45.85546875" style="55" customWidth="1"/>
    <col min="6659" max="6659" width="12.5703125" style="55" customWidth="1"/>
    <col min="6660" max="6660" width="11" style="55" customWidth="1"/>
    <col min="6661" max="6661" width="10.7109375" style="55" customWidth="1"/>
    <col min="6662" max="6662" width="9.42578125" style="55" customWidth="1"/>
    <col min="6663" max="6663" width="14" style="55" bestFit="1" customWidth="1"/>
    <col min="6664" max="6664" width="13.140625" style="55" bestFit="1" customWidth="1"/>
    <col min="6665" max="6667" width="9.140625" style="55"/>
    <col min="6668" max="6668" width="35.85546875" style="55" customWidth="1"/>
    <col min="6669" max="6912" width="9.140625" style="55"/>
    <col min="6913" max="6913" width="5.7109375" style="55" customWidth="1"/>
    <col min="6914" max="6914" width="45.85546875" style="55" customWidth="1"/>
    <col min="6915" max="6915" width="12.5703125" style="55" customWidth="1"/>
    <col min="6916" max="6916" width="11" style="55" customWidth="1"/>
    <col min="6917" max="6917" width="10.7109375" style="55" customWidth="1"/>
    <col min="6918" max="6918" width="9.42578125" style="55" customWidth="1"/>
    <col min="6919" max="6919" width="14" style="55" bestFit="1" customWidth="1"/>
    <col min="6920" max="6920" width="13.140625" style="55" bestFit="1" customWidth="1"/>
    <col min="6921" max="6923" width="9.140625" style="55"/>
    <col min="6924" max="6924" width="35.85546875" style="55" customWidth="1"/>
    <col min="6925" max="7168" width="9.140625" style="55"/>
    <col min="7169" max="7169" width="5.7109375" style="55" customWidth="1"/>
    <col min="7170" max="7170" width="45.85546875" style="55" customWidth="1"/>
    <col min="7171" max="7171" width="12.5703125" style="55" customWidth="1"/>
    <col min="7172" max="7172" width="11" style="55" customWidth="1"/>
    <col min="7173" max="7173" width="10.7109375" style="55" customWidth="1"/>
    <col min="7174" max="7174" width="9.42578125" style="55" customWidth="1"/>
    <col min="7175" max="7175" width="14" style="55" bestFit="1" customWidth="1"/>
    <col min="7176" max="7176" width="13.140625" style="55" bestFit="1" customWidth="1"/>
    <col min="7177" max="7179" width="9.140625" style="55"/>
    <col min="7180" max="7180" width="35.85546875" style="55" customWidth="1"/>
    <col min="7181" max="7424" width="9.140625" style="55"/>
    <col min="7425" max="7425" width="5.7109375" style="55" customWidth="1"/>
    <col min="7426" max="7426" width="45.85546875" style="55" customWidth="1"/>
    <col min="7427" max="7427" width="12.5703125" style="55" customWidth="1"/>
    <col min="7428" max="7428" width="11" style="55" customWidth="1"/>
    <col min="7429" max="7429" width="10.7109375" style="55" customWidth="1"/>
    <col min="7430" max="7430" width="9.42578125" style="55" customWidth="1"/>
    <col min="7431" max="7431" width="14" style="55" bestFit="1" customWidth="1"/>
    <col min="7432" max="7432" width="13.140625" style="55" bestFit="1" customWidth="1"/>
    <col min="7433" max="7435" width="9.140625" style="55"/>
    <col min="7436" max="7436" width="35.85546875" style="55" customWidth="1"/>
    <col min="7437" max="7680" width="9.140625" style="55"/>
    <col min="7681" max="7681" width="5.7109375" style="55" customWidth="1"/>
    <col min="7682" max="7682" width="45.85546875" style="55" customWidth="1"/>
    <col min="7683" max="7683" width="12.5703125" style="55" customWidth="1"/>
    <col min="7684" max="7684" width="11" style="55" customWidth="1"/>
    <col min="7685" max="7685" width="10.7109375" style="55" customWidth="1"/>
    <col min="7686" max="7686" width="9.42578125" style="55" customWidth="1"/>
    <col min="7687" max="7687" width="14" style="55" bestFit="1" customWidth="1"/>
    <col min="7688" max="7688" width="13.140625" style="55" bestFit="1" customWidth="1"/>
    <col min="7689" max="7691" width="9.140625" style="55"/>
    <col min="7692" max="7692" width="35.85546875" style="55" customWidth="1"/>
    <col min="7693" max="7936" width="9.140625" style="55"/>
    <col min="7937" max="7937" width="5.7109375" style="55" customWidth="1"/>
    <col min="7938" max="7938" width="45.85546875" style="55" customWidth="1"/>
    <col min="7939" max="7939" width="12.5703125" style="55" customWidth="1"/>
    <col min="7940" max="7940" width="11" style="55" customWidth="1"/>
    <col min="7941" max="7941" width="10.7109375" style="55" customWidth="1"/>
    <col min="7942" max="7942" width="9.42578125" style="55" customWidth="1"/>
    <col min="7943" max="7943" width="14" style="55" bestFit="1" customWidth="1"/>
    <col min="7944" max="7944" width="13.140625" style="55" bestFit="1" customWidth="1"/>
    <col min="7945" max="7947" width="9.140625" style="55"/>
    <col min="7948" max="7948" width="35.85546875" style="55" customWidth="1"/>
    <col min="7949" max="8192" width="9.140625" style="55"/>
    <col min="8193" max="8193" width="5.7109375" style="55" customWidth="1"/>
    <col min="8194" max="8194" width="45.85546875" style="55" customWidth="1"/>
    <col min="8195" max="8195" width="12.5703125" style="55" customWidth="1"/>
    <col min="8196" max="8196" width="11" style="55" customWidth="1"/>
    <col min="8197" max="8197" width="10.7109375" style="55" customWidth="1"/>
    <col min="8198" max="8198" width="9.42578125" style="55" customWidth="1"/>
    <col min="8199" max="8199" width="14" style="55" bestFit="1" customWidth="1"/>
    <col min="8200" max="8200" width="13.140625" style="55" bestFit="1" customWidth="1"/>
    <col min="8201" max="8203" width="9.140625" style="55"/>
    <col min="8204" max="8204" width="35.85546875" style="55" customWidth="1"/>
    <col min="8205" max="8448" width="9.140625" style="55"/>
    <col min="8449" max="8449" width="5.7109375" style="55" customWidth="1"/>
    <col min="8450" max="8450" width="45.85546875" style="55" customWidth="1"/>
    <col min="8451" max="8451" width="12.5703125" style="55" customWidth="1"/>
    <col min="8452" max="8452" width="11" style="55" customWidth="1"/>
    <col min="8453" max="8453" width="10.7109375" style="55" customWidth="1"/>
    <col min="8454" max="8454" width="9.42578125" style="55" customWidth="1"/>
    <col min="8455" max="8455" width="14" style="55" bestFit="1" customWidth="1"/>
    <col min="8456" max="8456" width="13.140625" style="55" bestFit="1" customWidth="1"/>
    <col min="8457" max="8459" width="9.140625" style="55"/>
    <col min="8460" max="8460" width="35.85546875" style="55" customWidth="1"/>
    <col min="8461" max="8704" width="9.140625" style="55"/>
    <col min="8705" max="8705" width="5.7109375" style="55" customWidth="1"/>
    <col min="8706" max="8706" width="45.85546875" style="55" customWidth="1"/>
    <col min="8707" max="8707" width="12.5703125" style="55" customWidth="1"/>
    <col min="8708" max="8708" width="11" style="55" customWidth="1"/>
    <col min="8709" max="8709" width="10.7109375" style="55" customWidth="1"/>
    <col min="8710" max="8710" width="9.42578125" style="55" customWidth="1"/>
    <col min="8711" max="8711" width="14" style="55" bestFit="1" customWidth="1"/>
    <col min="8712" max="8712" width="13.140625" style="55" bestFit="1" customWidth="1"/>
    <col min="8713" max="8715" width="9.140625" style="55"/>
    <col min="8716" max="8716" width="35.85546875" style="55" customWidth="1"/>
    <col min="8717" max="8960" width="9.140625" style="55"/>
    <col min="8961" max="8961" width="5.7109375" style="55" customWidth="1"/>
    <col min="8962" max="8962" width="45.85546875" style="55" customWidth="1"/>
    <col min="8963" max="8963" width="12.5703125" style="55" customWidth="1"/>
    <col min="8964" max="8964" width="11" style="55" customWidth="1"/>
    <col min="8965" max="8965" width="10.7109375" style="55" customWidth="1"/>
    <col min="8966" max="8966" width="9.42578125" style="55" customWidth="1"/>
    <col min="8967" max="8967" width="14" style="55" bestFit="1" customWidth="1"/>
    <col min="8968" max="8968" width="13.140625" style="55" bestFit="1" customWidth="1"/>
    <col min="8969" max="8971" width="9.140625" style="55"/>
    <col min="8972" max="8972" width="35.85546875" style="55" customWidth="1"/>
    <col min="8973" max="9216" width="9.140625" style="55"/>
    <col min="9217" max="9217" width="5.7109375" style="55" customWidth="1"/>
    <col min="9218" max="9218" width="45.85546875" style="55" customWidth="1"/>
    <col min="9219" max="9219" width="12.5703125" style="55" customWidth="1"/>
    <col min="9220" max="9220" width="11" style="55" customWidth="1"/>
    <col min="9221" max="9221" width="10.7109375" style="55" customWidth="1"/>
    <col min="9222" max="9222" width="9.42578125" style="55" customWidth="1"/>
    <col min="9223" max="9223" width="14" style="55" bestFit="1" customWidth="1"/>
    <col min="9224" max="9224" width="13.140625" style="55" bestFit="1" customWidth="1"/>
    <col min="9225" max="9227" width="9.140625" style="55"/>
    <col min="9228" max="9228" width="35.85546875" style="55" customWidth="1"/>
    <col min="9229" max="9472" width="9.140625" style="55"/>
    <col min="9473" max="9473" width="5.7109375" style="55" customWidth="1"/>
    <col min="9474" max="9474" width="45.85546875" style="55" customWidth="1"/>
    <col min="9475" max="9475" width="12.5703125" style="55" customWidth="1"/>
    <col min="9476" max="9476" width="11" style="55" customWidth="1"/>
    <col min="9477" max="9477" width="10.7109375" style="55" customWidth="1"/>
    <col min="9478" max="9478" width="9.42578125" style="55" customWidth="1"/>
    <col min="9479" max="9479" width="14" style="55" bestFit="1" customWidth="1"/>
    <col min="9480" max="9480" width="13.140625" style="55" bestFit="1" customWidth="1"/>
    <col min="9481" max="9483" width="9.140625" style="55"/>
    <col min="9484" max="9484" width="35.85546875" style="55" customWidth="1"/>
    <col min="9485" max="9728" width="9.140625" style="55"/>
    <col min="9729" max="9729" width="5.7109375" style="55" customWidth="1"/>
    <col min="9730" max="9730" width="45.85546875" style="55" customWidth="1"/>
    <col min="9731" max="9731" width="12.5703125" style="55" customWidth="1"/>
    <col min="9732" max="9732" width="11" style="55" customWidth="1"/>
    <col min="9733" max="9733" width="10.7109375" style="55" customWidth="1"/>
    <col min="9734" max="9734" width="9.42578125" style="55" customWidth="1"/>
    <col min="9735" max="9735" width="14" style="55" bestFit="1" customWidth="1"/>
    <col min="9736" max="9736" width="13.140625" style="55" bestFit="1" customWidth="1"/>
    <col min="9737" max="9739" width="9.140625" style="55"/>
    <col min="9740" max="9740" width="35.85546875" style="55" customWidth="1"/>
    <col min="9741" max="9984" width="9.140625" style="55"/>
    <col min="9985" max="9985" width="5.7109375" style="55" customWidth="1"/>
    <col min="9986" max="9986" width="45.85546875" style="55" customWidth="1"/>
    <col min="9987" max="9987" width="12.5703125" style="55" customWidth="1"/>
    <col min="9988" max="9988" width="11" style="55" customWidth="1"/>
    <col min="9989" max="9989" width="10.7109375" style="55" customWidth="1"/>
    <col min="9990" max="9990" width="9.42578125" style="55" customWidth="1"/>
    <col min="9991" max="9991" width="14" style="55" bestFit="1" customWidth="1"/>
    <col min="9992" max="9992" width="13.140625" style="55" bestFit="1" customWidth="1"/>
    <col min="9993" max="9995" width="9.140625" style="55"/>
    <col min="9996" max="9996" width="35.85546875" style="55" customWidth="1"/>
    <col min="9997" max="10240" width="9.140625" style="55"/>
    <col min="10241" max="10241" width="5.7109375" style="55" customWidth="1"/>
    <col min="10242" max="10242" width="45.85546875" style="55" customWidth="1"/>
    <col min="10243" max="10243" width="12.5703125" style="55" customWidth="1"/>
    <col min="10244" max="10244" width="11" style="55" customWidth="1"/>
    <col min="10245" max="10245" width="10.7109375" style="55" customWidth="1"/>
    <col min="10246" max="10246" width="9.42578125" style="55" customWidth="1"/>
    <col min="10247" max="10247" width="14" style="55" bestFit="1" customWidth="1"/>
    <col min="10248" max="10248" width="13.140625" style="55" bestFit="1" customWidth="1"/>
    <col min="10249" max="10251" width="9.140625" style="55"/>
    <col min="10252" max="10252" width="35.85546875" style="55" customWidth="1"/>
    <col min="10253" max="10496" width="9.140625" style="55"/>
    <col min="10497" max="10497" width="5.7109375" style="55" customWidth="1"/>
    <col min="10498" max="10498" width="45.85546875" style="55" customWidth="1"/>
    <col min="10499" max="10499" width="12.5703125" style="55" customWidth="1"/>
    <col min="10500" max="10500" width="11" style="55" customWidth="1"/>
    <col min="10501" max="10501" width="10.7109375" style="55" customWidth="1"/>
    <col min="10502" max="10502" width="9.42578125" style="55" customWidth="1"/>
    <col min="10503" max="10503" width="14" style="55" bestFit="1" customWidth="1"/>
    <col min="10504" max="10504" width="13.140625" style="55" bestFit="1" customWidth="1"/>
    <col min="10505" max="10507" width="9.140625" style="55"/>
    <col min="10508" max="10508" width="35.85546875" style="55" customWidth="1"/>
    <col min="10509" max="10752" width="9.140625" style="55"/>
    <col min="10753" max="10753" width="5.7109375" style="55" customWidth="1"/>
    <col min="10754" max="10754" width="45.85546875" style="55" customWidth="1"/>
    <col min="10755" max="10755" width="12.5703125" style="55" customWidth="1"/>
    <col min="10756" max="10756" width="11" style="55" customWidth="1"/>
    <col min="10757" max="10757" width="10.7109375" style="55" customWidth="1"/>
    <col min="10758" max="10758" width="9.42578125" style="55" customWidth="1"/>
    <col min="10759" max="10759" width="14" style="55" bestFit="1" customWidth="1"/>
    <col min="10760" max="10760" width="13.140625" style="55" bestFit="1" customWidth="1"/>
    <col min="10761" max="10763" width="9.140625" style="55"/>
    <col min="10764" max="10764" width="35.85546875" style="55" customWidth="1"/>
    <col min="10765" max="11008" width="9.140625" style="55"/>
    <col min="11009" max="11009" width="5.7109375" style="55" customWidth="1"/>
    <col min="11010" max="11010" width="45.85546875" style="55" customWidth="1"/>
    <col min="11011" max="11011" width="12.5703125" style="55" customWidth="1"/>
    <col min="11012" max="11012" width="11" style="55" customWidth="1"/>
    <col min="11013" max="11013" width="10.7109375" style="55" customWidth="1"/>
    <col min="11014" max="11014" width="9.42578125" style="55" customWidth="1"/>
    <col min="11015" max="11015" width="14" style="55" bestFit="1" customWidth="1"/>
    <col min="11016" max="11016" width="13.140625" style="55" bestFit="1" customWidth="1"/>
    <col min="11017" max="11019" width="9.140625" style="55"/>
    <col min="11020" max="11020" width="35.85546875" style="55" customWidth="1"/>
    <col min="11021" max="11264" width="9.140625" style="55"/>
    <col min="11265" max="11265" width="5.7109375" style="55" customWidth="1"/>
    <col min="11266" max="11266" width="45.85546875" style="55" customWidth="1"/>
    <col min="11267" max="11267" width="12.5703125" style="55" customWidth="1"/>
    <col min="11268" max="11268" width="11" style="55" customWidth="1"/>
    <col min="11269" max="11269" width="10.7109375" style="55" customWidth="1"/>
    <col min="11270" max="11270" width="9.42578125" style="55" customWidth="1"/>
    <col min="11271" max="11271" width="14" style="55" bestFit="1" customWidth="1"/>
    <col min="11272" max="11272" width="13.140625" style="55" bestFit="1" customWidth="1"/>
    <col min="11273" max="11275" width="9.140625" style="55"/>
    <col min="11276" max="11276" width="35.85546875" style="55" customWidth="1"/>
    <col min="11277" max="11520" width="9.140625" style="55"/>
    <col min="11521" max="11521" width="5.7109375" style="55" customWidth="1"/>
    <col min="11522" max="11522" width="45.85546875" style="55" customWidth="1"/>
    <col min="11523" max="11523" width="12.5703125" style="55" customWidth="1"/>
    <col min="11524" max="11524" width="11" style="55" customWidth="1"/>
    <col min="11525" max="11525" width="10.7109375" style="55" customWidth="1"/>
    <col min="11526" max="11526" width="9.42578125" style="55" customWidth="1"/>
    <col min="11527" max="11527" width="14" style="55" bestFit="1" customWidth="1"/>
    <col min="11528" max="11528" width="13.140625" style="55" bestFit="1" customWidth="1"/>
    <col min="11529" max="11531" width="9.140625" style="55"/>
    <col min="11532" max="11532" width="35.85546875" style="55" customWidth="1"/>
    <col min="11533" max="11776" width="9.140625" style="55"/>
    <col min="11777" max="11777" width="5.7109375" style="55" customWidth="1"/>
    <col min="11778" max="11778" width="45.85546875" style="55" customWidth="1"/>
    <col min="11779" max="11779" width="12.5703125" style="55" customWidth="1"/>
    <col min="11780" max="11780" width="11" style="55" customWidth="1"/>
    <col min="11781" max="11781" width="10.7109375" style="55" customWidth="1"/>
    <col min="11782" max="11782" width="9.42578125" style="55" customWidth="1"/>
    <col min="11783" max="11783" width="14" style="55" bestFit="1" customWidth="1"/>
    <col min="11784" max="11784" width="13.140625" style="55" bestFit="1" customWidth="1"/>
    <col min="11785" max="11787" width="9.140625" style="55"/>
    <col min="11788" max="11788" width="35.85546875" style="55" customWidth="1"/>
    <col min="11789" max="12032" width="9.140625" style="55"/>
    <col min="12033" max="12033" width="5.7109375" style="55" customWidth="1"/>
    <col min="12034" max="12034" width="45.85546875" style="55" customWidth="1"/>
    <col min="12035" max="12035" width="12.5703125" style="55" customWidth="1"/>
    <col min="12036" max="12036" width="11" style="55" customWidth="1"/>
    <col min="12037" max="12037" width="10.7109375" style="55" customWidth="1"/>
    <col min="12038" max="12038" width="9.42578125" style="55" customWidth="1"/>
    <col min="12039" max="12039" width="14" style="55" bestFit="1" customWidth="1"/>
    <col min="12040" max="12040" width="13.140625" style="55" bestFit="1" customWidth="1"/>
    <col min="12041" max="12043" width="9.140625" style="55"/>
    <col min="12044" max="12044" width="35.85546875" style="55" customWidth="1"/>
    <col min="12045" max="12288" width="9.140625" style="55"/>
    <col min="12289" max="12289" width="5.7109375" style="55" customWidth="1"/>
    <col min="12290" max="12290" width="45.85546875" style="55" customWidth="1"/>
    <col min="12291" max="12291" width="12.5703125" style="55" customWidth="1"/>
    <col min="12292" max="12292" width="11" style="55" customWidth="1"/>
    <col min="12293" max="12293" width="10.7109375" style="55" customWidth="1"/>
    <col min="12294" max="12294" width="9.42578125" style="55" customWidth="1"/>
    <col min="12295" max="12295" width="14" style="55" bestFit="1" customWidth="1"/>
    <col min="12296" max="12296" width="13.140625" style="55" bestFit="1" customWidth="1"/>
    <col min="12297" max="12299" width="9.140625" style="55"/>
    <col min="12300" max="12300" width="35.85546875" style="55" customWidth="1"/>
    <col min="12301" max="12544" width="9.140625" style="55"/>
    <col min="12545" max="12545" width="5.7109375" style="55" customWidth="1"/>
    <col min="12546" max="12546" width="45.85546875" style="55" customWidth="1"/>
    <col min="12547" max="12547" width="12.5703125" style="55" customWidth="1"/>
    <col min="12548" max="12548" width="11" style="55" customWidth="1"/>
    <col min="12549" max="12549" width="10.7109375" style="55" customWidth="1"/>
    <col min="12550" max="12550" width="9.42578125" style="55" customWidth="1"/>
    <col min="12551" max="12551" width="14" style="55" bestFit="1" customWidth="1"/>
    <col min="12552" max="12552" width="13.140625" style="55" bestFit="1" customWidth="1"/>
    <col min="12553" max="12555" width="9.140625" style="55"/>
    <col min="12556" max="12556" width="35.85546875" style="55" customWidth="1"/>
    <col min="12557" max="12800" width="9.140625" style="55"/>
    <col min="12801" max="12801" width="5.7109375" style="55" customWidth="1"/>
    <col min="12802" max="12802" width="45.85546875" style="55" customWidth="1"/>
    <col min="12803" max="12803" width="12.5703125" style="55" customWidth="1"/>
    <col min="12804" max="12804" width="11" style="55" customWidth="1"/>
    <col min="12805" max="12805" width="10.7109375" style="55" customWidth="1"/>
    <col min="12806" max="12806" width="9.42578125" style="55" customWidth="1"/>
    <col min="12807" max="12807" width="14" style="55" bestFit="1" customWidth="1"/>
    <col min="12808" max="12808" width="13.140625" style="55" bestFit="1" customWidth="1"/>
    <col min="12809" max="12811" width="9.140625" style="55"/>
    <col min="12812" max="12812" width="35.85546875" style="55" customWidth="1"/>
    <col min="12813" max="13056" width="9.140625" style="55"/>
    <col min="13057" max="13057" width="5.7109375" style="55" customWidth="1"/>
    <col min="13058" max="13058" width="45.85546875" style="55" customWidth="1"/>
    <col min="13059" max="13059" width="12.5703125" style="55" customWidth="1"/>
    <col min="13060" max="13060" width="11" style="55" customWidth="1"/>
    <col min="13061" max="13061" width="10.7109375" style="55" customWidth="1"/>
    <col min="13062" max="13062" width="9.42578125" style="55" customWidth="1"/>
    <col min="13063" max="13063" width="14" style="55" bestFit="1" customWidth="1"/>
    <col min="13064" max="13064" width="13.140625" style="55" bestFit="1" customWidth="1"/>
    <col min="13065" max="13067" width="9.140625" style="55"/>
    <col min="13068" max="13068" width="35.85546875" style="55" customWidth="1"/>
    <col min="13069" max="13312" width="9.140625" style="55"/>
    <col min="13313" max="13313" width="5.7109375" style="55" customWidth="1"/>
    <col min="13314" max="13314" width="45.85546875" style="55" customWidth="1"/>
    <col min="13315" max="13315" width="12.5703125" style="55" customWidth="1"/>
    <col min="13316" max="13316" width="11" style="55" customWidth="1"/>
    <col min="13317" max="13317" width="10.7109375" style="55" customWidth="1"/>
    <col min="13318" max="13318" width="9.42578125" style="55" customWidth="1"/>
    <col min="13319" max="13319" width="14" style="55" bestFit="1" customWidth="1"/>
    <col min="13320" max="13320" width="13.140625" style="55" bestFit="1" customWidth="1"/>
    <col min="13321" max="13323" width="9.140625" style="55"/>
    <col min="13324" max="13324" width="35.85546875" style="55" customWidth="1"/>
    <col min="13325" max="13568" width="9.140625" style="55"/>
    <col min="13569" max="13569" width="5.7109375" style="55" customWidth="1"/>
    <col min="13570" max="13570" width="45.85546875" style="55" customWidth="1"/>
    <col min="13571" max="13571" width="12.5703125" style="55" customWidth="1"/>
    <col min="13572" max="13572" width="11" style="55" customWidth="1"/>
    <col min="13573" max="13573" width="10.7109375" style="55" customWidth="1"/>
    <col min="13574" max="13574" width="9.42578125" style="55" customWidth="1"/>
    <col min="13575" max="13575" width="14" style="55" bestFit="1" customWidth="1"/>
    <col min="13576" max="13576" width="13.140625" style="55" bestFit="1" customWidth="1"/>
    <col min="13577" max="13579" width="9.140625" style="55"/>
    <col min="13580" max="13580" width="35.85546875" style="55" customWidth="1"/>
    <col min="13581" max="13824" width="9.140625" style="55"/>
    <col min="13825" max="13825" width="5.7109375" style="55" customWidth="1"/>
    <col min="13826" max="13826" width="45.85546875" style="55" customWidth="1"/>
    <col min="13827" max="13827" width="12.5703125" style="55" customWidth="1"/>
    <col min="13828" max="13828" width="11" style="55" customWidth="1"/>
    <col min="13829" max="13829" width="10.7109375" style="55" customWidth="1"/>
    <col min="13830" max="13830" width="9.42578125" style="55" customWidth="1"/>
    <col min="13831" max="13831" width="14" style="55" bestFit="1" customWidth="1"/>
    <col min="13832" max="13832" width="13.140625" style="55" bestFit="1" customWidth="1"/>
    <col min="13833" max="13835" width="9.140625" style="55"/>
    <col min="13836" max="13836" width="35.85546875" style="55" customWidth="1"/>
    <col min="13837" max="14080" width="9.140625" style="55"/>
    <col min="14081" max="14081" width="5.7109375" style="55" customWidth="1"/>
    <col min="14082" max="14082" width="45.85546875" style="55" customWidth="1"/>
    <col min="14083" max="14083" width="12.5703125" style="55" customWidth="1"/>
    <col min="14084" max="14084" width="11" style="55" customWidth="1"/>
    <col min="14085" max="14085" width="10.7109375" style="55" customWidth="1"/>
    <col min="14086" max="14086" width="9.42578125" style="55" customWidth="1"/>
    <col min="14087" max="14087" width="14" style="55" bestFit="1" customWidth="1"/>
    <col min="14088" max="14088" width="13.140625" style="55" bestFit="1" customWidth="1"/>
    <col min="14089" max="14091" width="9.140625" style="55"/>
    <col min="14092" max="14092" width="35.85546875" style="55" customWidth="1"/>
    <col min="14093" max="14336" width="9.140625" style="55"/>
    <col min="14337" max="14337" width="5.7109375" style="55" customWidth="1"/>
    <col min="14338" max="14338" width="45.85546875" style="55" customWidth="1"/>
    <col min="14339" max="14339" width="12.5703125" style="55" customWidth="1"/>
    <col min="14340" max="14340" width="11" style="55" customWidth="1"/>
    <col min="14341" max="14341" width="10.7109375" style="55" customWidth="1"/>
    <col min="14342" max="14342" width="9.42578125" style="55" customWidth="1"/>
    <col min="14343" max="14343" width="14" style="55" bestFit="1" customWidth="1"/>
    <col min="14344" max="14344" width="13.140625" style="55" bestFit="1" customWidth="1"/>
    <col min="14345" max="14347" width="9.140625" style="55"/>
    <col min="14348" max="14348" width="35.85546875" style="55" customWidth="1"/>
    <col min="14349" max="14592" width="9.140625" style="55"/>
    <col min="14593" max="14593" width="5.7109375" style="55" customWidth="1"/>
    <col min="14594" max="14594" width="45.85546875" style="55" customWidth="1"/>
    <col min="14595" max="14595" width="12.5703125" style="55" customWidth="1"/>
    <col min="14596" max="14596" width="11" style="55" customWidth="1"/>
    <col min="14597" max="14597" width="10.7109375" style="55" customWidth="1"/>
    <col min="14598" max="14598" width="9.42578125" style="55" customWidth="1"/>
    <col min="14599" max="14599" width="14" style="55" bestFit="1" customWidth="1"/>
    <col min="14600" max="14600" width="13.140625" style="55" bestFit="1" customWidth="1"/>
    <col min="14601" max="14603" width="9.140625" style="55"/>
    <col min="14604" max="14604" width="35.85546875" style="55" customWidth="1"/>
    <col min="14605" max="14848" width="9.140625" style="55"/>
    <col min="14849" max="14849" width="5.7109375" style="55" customWidth="1"/>
    <col min="14850" max="14850" width="45.85546875" style="55" customWidth="1"/>
    <col min="14851" max="14851" width="12.5703125" style="55" customWidth="1"/>
    <col min="14852" max="14852" width="11" style="55" customWidth="1"/>
    <col min="14853" max="14853" width="10.7109375" style="55" customWidth="1"/>
    <col min="14854" max="14854" width="9.42578125" style="55" customWidth="1"/>
    <col min="14855" max="14855" width="14" style="55" bestFit="1" customWidth="1"/>
    <col min="14856" max="14856" width="13.140625" style="55" bestFit="1" customWidth="1"/>
    <col min="14857" max="14859" width="9.140625" style="55"/>
    <col min="14860" max="14860" width="35.85546875" style="55" customWidth="1"/>
    <col min="14861" max="15104" width="9.140625" style="55"/>
    <col min="15105" max="15105" width="5.7109375" style="55" customWidth="1"/>
    <col min="15106" max="15106" width="45.85546875" style="55" customWidth="1"/>
    <col min="15107" max="15107" width="12.5703125" style="55" customWidth="1"/>
    <col min="15108" max="15108" width="11" style="55" customWidth="1"/>
    <col min="15109" max="15109" width="10.7109375" style="55" customWidth="1"/>
    <col min="15110" max="15110" width="9.42578125" style="55" customWidth="1"/>
    <col min="15111" max="15111" width="14" style="55" bestFit="1" customWidth="1"/>
    <col min="15112" max="15112" width="13.140625" style="55" bestFit="1" customWidth="1"/>
    <col min="15113" max="15115" width="9.140625" style="55"/>
    <col min="15116" max="15116" width="35.85546875" style="55" customWidth="1"/>
    <col min="15117" max="15360" width="9.140625" style="55"/>
    <col min="15361" max="15361" width="5.7109375" style="55" customWidth="1"/>
    <col min="15362" max="15362" width="45.85546875" style="55" customWidth="1"/>
    <col min="15363" max="15363" width="12.5703125" style="55" customWidth="1"/>
    <col min="15364" max="15364" width="11" style="55" customWidth="1"/>
    <col min="15365" max="15365" width="10.7109375" style="55" customWidth="1"/>
    <col min="15366" max="15366" width="9.42578125" style="55" customWidth="1"/>
    <col min="15367" max="15367" width="14" style="55" bestFit="1" customWidth="1"/>
    <col min="15368" max="15368" width="13.140625" style="55" bestFit="1" customWidth="1"/>
    <col min="15369" max="15371" width="9.140625" style="55"/>
    <col min="15372" max="15372" width="35.85546875" style="55" customWidth="1"/>
    <col min="15373" max="15616" width="9.140625" style="55"/>
    <col min="15617" max="15617" width="5.7109375" style="55" customWidth="1"/>
    <col min="15618" max="15618" width="45.85546875" style="55" customWidth="1"/>
    <col min="15619" max="15619" width="12.5703125" style="55" customWidth="1"/>
    <col min="15620" max="15620" width="11" style="55" customWidth="1"/>
    <col min="15621" max="15621" width="10.7109375" style="55" customWidth="1"/>
    <col min="15622" max="15622" width="9.42578125" style="55" customWidth="1"/>
    <col min="15623" max="15623" width="14" style="55" bestFit="1" customWidth="1"/>
    <col min="15624" max="15624" width="13.140625" style="55" bestFit="1" customWidth="1"/>
    <col min="15625" max="15627" width="9.140625" style="55"/>
    <col min="15628" max="15628" width="35.85546875" style="55" customWidth="1"/>
    <col min="15629" max="15872" width="9.140625" style="55"/>
    <col min="15873" max="15873" width="5.7109375" style="55" customWidth="1"/>
    <col min="15874" max="15874" width="45.85546875" style="55" customWidth="1"/>
    <col min="15875" max="15875" width="12.5703125" style="55" customWidth="1"/>
    <col min="15876" max="15876" width="11" style="55" customWidth="1"/>
    <col min="15877" max="15877" width="10.7109375" style="55" customWidth="1"/>
    <col min="15878" max="15878" width="9.42578125" style="55" customWidth="1"/>
    <col min="15879" max="15879" width="14" style="55" bestFit="1" customWidth="1"/>
    <col min="15880" max="15880" width="13.140625" style="55" bestFit="1" customWidth="1"/>
    <col min="15881" max="15883" width="9.140625" style="55"/>
    <col min="15884" max="15884" width="35.85546875" style="55" customWidth="1"/>
    <col min="15885" max="16128" width="9.140625" style="55"/>
    <col min="16129" max="16129" width="5.7109375" style="55" customWidth="1"/>
    <col min="16130" max="16130" width="45.85546875" style="55" customWidth="1"/>
    <col min="16131" max="16131" width="12.5703125" style="55" customWidth="1"/>
    <col min="16132" max="16132" width="11" style="55" customWidth="1"/>
    <col min="16133" max="16133" width="10.7109375" style="55" customWidth="1"/>
    <col min="16134" max="16134" width="9.42578125" style="55" customWidth="1"/>
    <col min="16135" max="16135" width="14" style="55" bestFit="1" customWidth="1"/>
    <col min="16136" max="16136" width="13.140625" style="55" bestFit="1" customWidth="1"/>
    <col min="16137" max="16139" width="9.140625" style="55"/>
    <col min="16140" max="16140" width="35.85546875" style="55" customWidth="1"/>
    <col min="16141" max="16384" width="9.140625" style="55"/>
  </cols>
  <sheetData>
    <row r="1" spans="1:213" s="43" customFormat="1" ht="38.25" customHeight="1" x14ac:dyDescent="0.25">
      <c r="A1" s="276" t="s">
        <v>770</v>
      </c>
      <c r="B1" s="276"/>
      <c r="C1" s="276"/>
      <c r="D1" s="276"/>
      <c r="E1" s="276"/>
      <c r="F1" s="276"/>
    </row>
    <row r="2" spans="1:213" s="43" customFormat="1" x14ac:dyDescent="0.25">
      <c r="A2" s="44"/>
      <c r="B2" s="45"/>
      <c r="C2" s="46"/>
      <c r="D2" s="206"/>
      <c r="E2" s="206"/>
      <c r="F2" s="206"/>
    </row>
    <row r="3" spans="1:213" s="47" customFormat="1" ht="33.75" customHeight="1" x14ac:dyDescent="0.25">
      <c r="A3" s="277" t="s">
        <v>0</v>
      </c>
      <c r="B3" s="278" t="s">
        <v>81</v>
      </c>
      <c r="C3" s="278" t="s">
        <v>82</v>
      </c>
      <c r="D3" s="279" t="s">
        <v>83</v>
      </c>
      <c r="E3" s="279"/>
      <c r="F3" s="279"/>
    </row>
    <row r="4" spans="1:213" s="47" customFormat="1" ht="31.5" x14ac:dyDescent="0.25">
      <c r="A4" s="277"/>
      <c r="B4" s="278"/>
      <c r="C4" s="278"/>
      <c r="D4" s="232" t="s">
        <v>84</v>
      </c>
      <c r="E4" s="232" t="s">
        <v>85</v>
      </c>
      <c r="F4" s="232" t="s">
        <v>86</v>
      </c>
    </row>
    <row r="5" spans="1:213" s="43" customFormat="1" x14ac:dyDescent="0.25">
      <c r="A5" s="48">
        <v>1</v>
      </c>
      <c r="B5" s="49">
        <v>2</v>
      </c>
      <c r="C5" s="50">
        <v>3</v>
      </c>
      <c r="D5" s="198">
        <v>4</v>
      </c>
      <c r="E5" s="198">
        <v>5</v>
      </c>
      <c r="F5" s="198">
        <v>6</v>
      </c>
    </row>
    <row r="6" spans="1:213" s="43" customFormat="1" ht="36" customHeight="1" x14ac:dyDescent="0.25">
      <c r="A6" s="51" t="s">
        <v>21</v>
      </c>
      <c r="B6" s="280" t="str">
        <f>'Финансовое обеспечение'!B33:E33</f>
        <v>Муниципальная программа «Реализация социальной политики в Каменск-Уральском городском округе на 2025-2030 годы»</v>
      </c>
      <c r="C6" s="281"/>
      <c r="D6" s="281"/>
      <c r="E6" s="282"/>
      <c r="F6" s="52">
        <f>AVERAGE(F10:F25,F29:F29)</f>
        <v>100</v>
      </c>
    </row>
    <row r="7" spans="1:213" ht="32.25" customHeight="1" x14ac:dyDescent="0.25">
      <c r="A7" s="53">
        <v>1</v>
      </c>
      <c r="B7" s="289" t="s">
        <v>731</v>
      </c>
      <c r="C7" s="290"/>
      <c r="D7" s="290"/>
      <c r="E7" s="291"/>
      <c r="F7" s="203">
        <f>AVERAGE(F10:F25)</f>
        <v>100</v>
      </c>
      <c r="G7" s="54"/>
      <c r="H7" s="54"/>
      <c r="I7" s="54"/>
      <c r="J7" s="54"/>
      <c r="K7" s="54"/>
      <c r="L7" s="54"/>
      <c r="M7" s="54"/>
      <c r="N7" s="54"/>
      <c r="O7" s="54"/>
      <c r="P7" s="54"/>
      <c r="Q7" s="54"/>
      <c r="R7" s="54"/>
      <c r="S7" s="54"/>
      <c r="T7" s="54"/>
      <c r="U7" s="54"/>
      <c r="V7" s="54"/>
      <c r="W7" s="54"/>
      <c r="X7" s="54"/>
      <c r="Y7" s="54"/>
      <c r="Z7" s="54"/>
      <c r="AA7" s="54"/>
      <c r="AB7" s="54"/>
      <c r="AC7" s="54"/>
      <c r="AD7" s="54"/>
      <c r="AE7" s="54"/>
      <c r="AF7" s="54"/>
      <c r="AG7" s="54"/>
      <c r="AH7" s="54"/>
      <c r="AI7" s="54"/>
      <c r="AJ7" s="54"/>
      <c r="AK7" s="54"/>
      <c r="AL7" s="54"/>
      <c r="AM7" s="54"/>
      <c r="AN7" s="54"/>
      <c r="AO7" s="54"/>
      <c r="AP7" s="54"/>
      <c r="AQ7" s="54"/>
      <c r="AR7" s="54"/>
      <c r="AS7" s="54"/>
      <c r="AT7" s="54"/>
      <c r="AU7" s="54"/>
      <c r="AV7" s="54"/>
      <c r="AW7" s="54"/>
      <c r="AX7" s="54"/>
      <c r="AY7" s="54"/>
      <c r="AZ7" s="54"/>
      <c r="BA7" s="54"/>
      <c r="BB7" s="54"/>
      <c r="BC7" s="54"/>
      <c r="BD7" s="54"/>
      <c r="BE7" s="54"/>
      <c r="BF7" s="54"/>
      <c r="BG7" s="54"/>
      <c r="BH7" s="54"/>
      <c r="BI7" s="54"/>
      <c r="BJ7" s="54"/>
      <c r="BK7" s="54"/>
      <c r="BL7" s="54"/>
      <c r="BM7" s="54"/>
      <c r="BN7" s="54"/>
      <c r="BO7" s="54"/>
      <c r="BP7" s="54"/>
      <c r="BQ7" s="54"/>
      <c r="BR7" s="54"/>
      <c r="BS7" s="54"/>
      <c r="BT7" s="54"/>
      <c r="BU7" s="54"/>
      <c r="BV7" s="54"/>
      <c r="BW7" s="54"/>
      <c r="BX7" s="54"/>
      <c r="BY7" s="54"/>
      <c r="BZ7" s="54"/>
      <c r="CA7" s="54"/>
      <c r="CB7" s="54"/>
      <c r="CC7" s="54"/>
      <c r="CD7" s="54"/>
      <c r="CE7" s="54"/>
      <c r="CF7" s="54"/>
      <c r="CG7" s="54"/>
      <c r="CH7" s="54"/>
      <c r="CI7" s="54"/>
      <c r="CJ7" s="54"/>
      <c r="CK7" s="54"/>
      <c r="CL7" s="54"/>
      <c r="CM7" s="54"/>
      <c r="CN7" s="54"/>
      <c r="CO7" s="54"/>
      <c r="CP7" s="54"/>
      <c r="CQ7" s="54"/>
      <c r="CR7" s="54"/>
      <c r="CS7" s="54"/>
      <c r="CT7" s="54"/>
      <c r="CU7" s="54"/>
      <c r="CV7" s="54"/>
      <c r="CW7" s="54"/>
      <c r="CX7" s="54"/>
      <c r="CY7" s="54"/>
      <c r="CZ7" s="54"/>
      <c r="DA7" s="54"/>
      <c r="DB7" s="54"/>
      <c r="DC7" s="54"/>
      <c r="DD7" s="54"/>
      <c r="DE7" s="54"/>
      <c r="DF7" s="54"/>
      <c r="DG7" s="54"/>
      <c r="DH7" s="54"/>
      <c r="DI7" s="54"/>
      <c r="DJ7" s="54"/>
      <c r="DK7" s="54"/>
      <c r="DL7" s="54"/>
      <c r="DM7" s="54"/>
      <c r="DN7" s="54"/>
      <c r="DO7" s="54"/>
      <c r="DP7" s="54"/>
      <c r="DQ7" s="54"/>
      <c r="DR7" s="54"/>
      <c r="DS7" s="54"/>
      <c r="DT7" s="54"/>
      <c r="DU7" s="54"/>
      <c r="DV7" s="54"/>
      <c r="DW7" s="54"/>
      <c r="DX7" s="54"/>
      <c r="DY7" s="54"/>
      <c r="DZ7" s="54"/>
      <c r="EA7" s="54"/>
      <c r="EB7" s="54"/>
      <c r="EC7" s="54"/>
      <c r="ED7" s="54"/>
      <c r="EE7" s="54"/>
      <c r="EF7" s="54"/>
      <c r="EG7" s="54"/>
      <c r="EH7" s="54"/>
      <c r="EI7" s="54"/>
      <c r="EJ7" s="54"/>
      <c r="EK7" s="54"/>
      <c r="EL7" s="54"/>
      <c r="EM7" s="54"/>
      <c r="EN7" s="54"/>
      <c r="EO7" s="54"/>
      <c r="EP7" s="54"/>
      <c r="EQ7" s="54"/>
      <c r="ER7" s="54"/>
      <c r="ES7" s="54"/>
      <c r="ET7" s="54"/>
      <c r="EU7" s="54"/>
      <c r="EV7" s="54"/>
      <c r="EW7" s="54"/>
      <c r="EX7" s="54"/>
      <c r="EY7" s="54"/>
      <c r="EZ7" s="54"/>
      <c r="FA7" s="54"/>
      <c r="FB7" s="54"/>
      <c r="FC7" s="54"/>
      <c r="FD7" s="54"/>
      <c r="FE7" s="54"/>
      <c r="FF7" s="54"/>
      <c r="FG7" s="54"/>
      <c r="FH7" s="54"/>
      <c r="FI7" s="54"/>
      <c r="FJ7" s="54"/>
      <c r="FK7" s="54"/>
      <c r="FL7" s="54"/>
      <c r="FM7" s="54"/>
      <c r="FN7" s="54"/>
      <c r="FO7" s="54"/>
      <c r="FP7" s="54"/>
      <c r="FQ7" s="54"/>
      <c r="FR7" s="54"/>
      <c r="FS7" s="54"/>
      <c r="FT7" s="54"/>
      <c r="FU7" s="54"/>
      <c r="FV7" s="54"/>
      <c r="FW7" s="54"/>
      <c r="FX7" s="54"/>
      <c r="FY7" s="54"/>
      <c r="FZ7" s="54"/>
      <c r="GA7" s="54"/>
      <c r="GB7" s="54"/>
      <c r="GC7" s="54"/>
      <c r="GD7" s="54"/>
      <c r="GE7" s="54"/>
      <c r="GF7" s="54"/>
      <c r="GG7" s="54"/>
      <c r="GH7" s="54"/>
      <c r="GI7" s="54"/>
      <c r="GJ7" s="54"/>
      <c r="GK7" s="54"/>
      <c r="GL7" s="54"/>
      <c r="GM7" s="54"/>
      <c r="GN7" s="54"/>
      <c r="GO7" s="54"/>
      <c r="GP7" s="54"/>
      <c r="GQ7" s="54"/>
      <c r="GR7" s="54"/>
      <c r="GS7" s="54"/>
      <c r="GT7" s="54"/>
      <c r="GU7" s="54"/>
      <c r="GV7" s="54"/>
      <c r="GW7" s="54"/>
      <c r="GX7" s="54"/>
      <c r="GY7" s="54"/>
      <c r="GZ7" s="54"/>
      <c r="HA7" s="54"/>
      <c r="HB7" s="54"/>
      <c r="HC7" s="54"/>
      <c r="HD7" s="54"/>
      <c r="HE7" s="54"/>
    </row>
    <row r="8" spans="1:213" s="43" customFormat="1" ht="32.25" customHeight="1" x14ac:dyDescent="0.25">
      <c r="A8" s="53">
        <f>A7+1</f>
        <v>2</v>
      </c>
      <c r="B8" s="275" t="s">
        <v>87</v>
      </c>
      <c r="C8" s="275"/>
      <c r="D8" s="275"/>
      <c r="E8" s="275"/>
      <c r="F8" s="275"/>
      <c r="G8" s="54"/>
      <c r="H8" s="54"/>
      <c r="I8" s="54"/>
      <c r="J8" s="54"/>
      <c r="K8" s="54"/>
      <c r="L8" s="54"/>
      <c r="M8" s="54"/>
      <c r="N8" s="54"/>
      <c r="O8" s="54"/>
      <c r="P8" s="54"/>
      <c r="Q8" s="54"/>
      <c r="R8" s="54"/>
      <c r="S8" s="54"/>
      <c r="T8" s="54"/>
      <c r="U8" s="54"/>
      <c r="V8" s="54"/>
      <c r="W8" s="54"/>
      <c r="X8" s="54"/>
      <c r="Y8" s="54"/>
      <c r="Z8" s="54"/>
      <c r="AA8" s="54"/>
      <c r="AB8" s="54"/>
      <c r="AC8" s="54"/>
      <c r="AD8" s="54"/>
      <c r="AE8" s="54"/>
      <c r="AF8" s="54"/>
      <c r="AG8" s="54"/>
      <c r="AH8" s="54"/>
      <c r="AI8" s="54"/>
      <c r="AJ8" s="54"/>
      <c r="AK8" s="54"/>
      <c r="AL8" s="54"/>
      <c r="AM8" s="54"/>
      <c r="AN8" s="54"/>
      <c r="AO8" s="54"/>
      <c r="AP8" s="54"/>
      <c r="AQ8" s="54"/>
      <c r="AR8" s="54"/>
      <c r="AS8" s="54"/>
      <c r="AT8" s="54"/>
      <c r="AU8" s="54"/>
      <c r="AV8" s="54"/>
      <c r="AW8" s="54"/>
      <c r="AX8" s="54"/>
      <c r="AY8" s="54"/>
      <c r="AZ8" s="54"/>
      <c r="BA8" s="54"/>
      <c r="BB8" s="54"/>
      <c r="BC8" s="54"/>
      <c r="BD8" s="54"/>
      <c r="BE8" s="54"/>
      <c r="BF8" s="54"/>
      <c r="BG8" s="54"/>
      <c r="BH8" s="54"/>
      <c r="BI8" s="54"/>
      <c r="BJ8" s="54"/>
      <c r="BK8" s="54"/>
      <c r="BL8" s="54"/>
      <c r="BM8" s="54"/>
      <c r="BN8" s="54"/>
      <c r="BO8" s="54"/>
      <c r="BP8" s="54"/>
      <c r="BQ8" s="54"/>
      <c r="BR8" s="54"/>
      <c r="BS8" s="54"/>
      <c r="BT8" s="54"/>
      <c r="BU8" s="54"/>
      <c r="BV8" s="54"/>
      <c r="BW8" s="54"/>
      <c r="BX8" s="54"/>
      <c r="BY8" s="54"/>
      <c r="BZ8" s="54"/>
      <c r="CA8" s="54"/>
      <c r="CB8" s="54"/>
      <c r="CC8" s="54"/>
      <c r="CD8" s="54"/>
      <c r="CE8" s="54"/>
      <c r="CF8" s="54"/>
      <c r="CG8" s="54"/>
      <c r="CH8" s="54"/>
      <c r="CI8" s="54"/>
      <c r="CJ8" s="54"/>
      <c r="CK8" s="54"/>
      <c r="CL8" s="54"/>
      <c r="CM8" s="54"/>
      <c r="CN8" s="54"/>
      <c r="CO8" s="54"/>
      <c r="CP8" s="54"/>
      <c r="CQ8" s="54"/>
      <c r="CR8" s="54"/>
      <c r="CS8" s="54"/>
      <c r="CT8" s="54"/>
      <c r="CU8" s="54"/>
      <c r="CV8" s="54"/>
      <c r="CW8" s="54"/>
      <c r="CX8" s="54"/>
      <c r="CY8" s="54"/>
      <c r="CZ8" s="54"/>
      <c r="DA8" s="54"/>
      <c r="DB8" s="54"/>
      <c r="DC8" s="54"/>
      <c r="DD8" s="54"/>
      <c r="DE8" s="54"/>
      <c r="DF8" s="54"/>
      <c r="DG8" s="54"/>
      <c r="DH8" s="54"/>
      <c r="DI8" s="54"/>
      <c r="DJ8" s="54"/>
      <c r="DK8" s="54"/>
      <c r="DL8" s="54"/>
      <c r="DM8" s="54"/>
      <c r="DN8" s="54"/>
      <c r="DO8" s="54"/>
      <c r="DP8" s="54"/>
      <c r="DQ8" s="54"/>
      <c r="DR8" s="54"/>
      <c r="DS8" s="54"/>
      <c r="DT8" s="54"/>
      <c r="DU8" s="54"/>
      <c r="DV8" s="54"/>
      <c r="DW8" s="54"/>
      <c r="DX8" s="54"/>
      <c r="DY8" s="54"/>
      <c r="DZ8" s="54"/>
      <c r="EA8" s="54"/>
      <c r="EB8" s="54"/>
      <c r="EC8" s="54"/>
      <c r="ED8" s="54"/>
      <c r="EE8" s="54"/>
      <c r="EF8" s="54"/>
      <c r="EG8" s="54"/>
      <c r="EH8" s="54"/>
      <c r="EI8" s="54"/>
      <c r="EJ8" s="54"/>
      <c r="EK8" s="54"/>
      <c r="EL8" s="54"/>
      <c r="EM8" s="54"/>
      <c r="EN8" s="54"/>
      <c r="EO8" s="54"/>
      <c r="EP8" s="54"/>
      <c r="EQ8" s="54"/>
      <c r="ER8" s="54"/>
      <c r="ES8" s="54"/>
      <c r="ET8" s="54"/>
      <c r="EU8" s="54"/>
      <c r="EV8" s="54"/>
      <c r="EW8" s="54"/>
      <c r="EX8" s="54"/>
      <c r="EY8" s="54"/>
      <c r="EZ8" s="54"/>
      <c r="FA8" s="54"/>
      <c r="FB8" s="54"/>
      <c r="FC8" s="54"/>
      <c r="FD8" s="54"/>
      <c r="FE8" s="54"/>
      <c r="FF8" s="54"/>
      <c r="FG8" s="54"/>
      <c r="FH8" s="54"/>
      <c r="FI8" s="54"/>
      <c r="FJ8" s="54"/>
      <c r="FK8" s="54"/>
      <c r="FL8" s="54"/>
      <c r="FM8" s="54"/>
      <c r="FN8" s="54"/>
      <c r="FO8" s="54"/>
      <c r="FP8" s="54"/>
      <c r="FQ8" s="54"/>
      <c r="FR8" s="54"/>
      <c r="FS8" s="54"/>
      <c r="FT8" s="54"/>
      <c r="FU8" s="54"/>
      <c r="FV8" s="54"/>
      <c r="FW8" s="54"/>
      <c r="FX8" s="54"/>
      <c r="FY8" s="54"/>
      <c r="FZ8" s="54"/>
      <c r="GA8" s="54"/>
      <c r="GB8" s="54"/>
      <c r="GC8" s="54"/>
      <c r="GD8" s="54"/>
      <c r="GE8" s="54"/>
      <c r="GF8" s="54"/>
      <c r="GG8" s="54"/>
      <c r="GH8" s="54"/>
      <c r="GI8" s="54"/>
      <c r="GJ8" s="54"/>
      <c r="GK8" s="54"/>
      <c r="GL8" s="54"/>
      <c r="GM8" s="54"/>
      <c r="GN8" s="54"/>
      <c r="GO8" s="54"/>
      <c r="GP8" s="54"/>
      <c r="GQ8" s="54"/>
      <c r="GR8" s="54"/>
      <c r="GS8" s="54"/>
      <c r="GT8" s="54"/>
      <c r="GU8" s="54"/>
      <c r="GV8" s="54"/>
      <c r="GW8" s="54"/>
      <c r="GX8" s="54"/>
      <c r="GY8" s="54"/>
      <c r="GZ8" s="54"/>
      <c r="HA8" s="54"/>
      <c r="HB8" s="54"/>
      <c r="HC8" s="54"/>
      <c r="HD8" s="54"/>
      <c r="HE8" s="54"/>
    </row>
    <row r="9" spans="1:213" s="43" customFormat="1" ht="34.5" customHeight="1" x14ac:dyDescent="0.25">
      <c r="A9" s="53">
        <f t="shared" ref="A9:A29" si="0">A8+1</f>
        <v>3</v>
      </c>
      <c r="B9" s="275" t="s">
        <v>732</v>
      </c>
      <c r="C9" s="275"/>
      <c r="D9" s="275"/>
      <c r="E9" s="275"/>
      <c r="F9" s="275"/>
      <c r="G9" s="54"/>
      <c r="H9" s="54"/>
      <c r="I9" s="54"/>
      <c r="J9" s="54"/>
      <c r="K9" s="54"/>
      <c r="L9" s="54"/>
      <c r="M9" s="54"/>
      <c r="N9" s="54"/>
      <c r="O9" s="54"/>
      <c r="P9" s="54"/>
      <c r="Q9" s="54"/>
      <c r="R9" s="54"/>
      <c r="S9" s="54"/>
      <c r="T9" s="54"/>
      <c r="U9" s="54"/>
      <c r="V9" s="54"/>
      <c r="W9" s="54"/>
      <c r="X9" s="54"/>
      <c r="Y9" s="54"/>
      <c r="Z9" s="54"/>
      <c r="AA9" s="54"/>
      <c r="AB9" s="54"/>
      <c r="AC9" s="54"/>
      <c r="AD9" s="54"/>
      <c r="AE9" s="54"/>
      <c r="AF9" s="54"/>
      <c r="AG9" s="54"/>
      <c r="AH9" s="54"/>
      <c r="AI9" s="54"/>
      <c r="AJ9" s="54"/>
      <c r="AK9" s="54"/>
      <c r="AL9" s="54"/>
      <c r="AM9" s="54"/>
      <c r="AN9" s="54"/>
      <c r="AO9" s="54"/>
      <c r="AP9" s="54"/>
      <c r="AQ9" s="54"/>
      <c r="AR9" s="54"/>
      <c r="AS9" s="54"/>
      <c r="AT9" s="54"/>
      <c r="AU9" s="54"/>
      <c r="AV9" s="54"/>
      <c r="AW9" s="54"/>
      <c r="AX9" s="54"/>
      <c r="AY9" s="54"/>
      <c r="AZ9" s="54"/>
      <c r="BA9" s="54"/>
      <c r="BB9" s="54"/>
      <c r="BC9" s="54"/>
      <c r="BD9" s="54"/>
      <c r="BE9" s="54"/>
      <c r="BF9" s="54"/>
      <c r="BG9" s="54"/>
      <c r="BH9" s="54"/>
      <c r="BI9" s="54"/>
      <c r="BJ9" s="54"/>
      <c r="BK9" s="54"/>
      <c r="BL9" s="54"/>
      <c r="BM9" s="54"/>
      <c r="BN9" s="54"/>
      <c r="BO9" s="54"/>
      <c r="BP9" s="54"/>
      <c r="BQ9" s="54"/>
      <c r="BR9" s="54"/>
      <c r="BS9" s="54"/>
      <c r="BT9" s="54"/>
      <c r="BU9" s="54"/>
      <c r="BV9" s="54"/>
      <c r="BW9" s="54"/>
      <c r="BX9" s="54"/>
      <c r="BY9" s="54"/>
      <c r="BZ9" s="54"/>
      <c r="CA9" s="54"/>
      <c r="CB9" s="54"/>
      <c r="CC9" s="54"/>
      <c r="CD9" s="54"/>
      <c r="CE9" s="54"/>
      <c r="CF9" s="54"/>
      <c r="CG9" s="54"/>
      <c r="CH9" s="54"/>
      <c r="CI9" s="54"/>
      <c r="CJ9" s="54"/>
      <c r="CK9" s="54"/>
      <c r="CL9" s="54"/>
      <c r="CM9" s="54"/>
      <c r="CN9" s="54"/>
      <c r="CO9" s="54"/>
      <c r="CP9" s="54"/>
      <c r="CQ9" s="54"/>
      <c r="CR9" s="54"/>
      <c r="CS9" s="54"/>
      <c r="CT9" s="54"/>
      <c r="CU9" s="54"/>
      <c r="CV9" s="54"/>
      <c r="CW9" s="54"/>
      <c r="CX9" s="54"/>
      <c r="CY9" s="54"/>
      <c r="CZ9" s="54"/>
      <c r="DA9" s="54"/>
      <c r="DB9" s="54"/>
      <c r="DC9" s="54"/>
      <c r="DD9" s="54"/>
      <c r="DE9" s="54"/>
      <c r="DF9" s="54"/>
      <c r="DG9" s="54"/>
      <c r="DH9" s="54"/>
      <c r="DI9" s="54"/>
      <c r="DJ9" s="54"/>
      <c r="DK9" s="54"/>
      <c r="DL9" s="54"/>
      <c r="DM9" s="54"/>
      <c r="DN9" s="54"/>
      <c r="DO9" s="54"/>
      <c r="DP9" s="54"/>
      <c r="DQ9" s="54"/>
      <c r="DR9" s="54"/>
      <c r="DS9" s="54"/>
      <c r="DT9" s="54"/>
      <c r="DU9" s="54"/>
      <c r="DV9" s="54"/>
      <c r="DW9" s="54"/>
      <c r="DX9" s="54"/>
      <c r="DY9" s="54"/>
      <c r="DZ9" s="54"/>
      <c r="EA9" s="54"/>
      <c r="EB9" s="54"/>
      <c r="EC9" s="54"/>
      <c r="ED9" s="54"/>
      <c r="EE9" s="54"/>
      <c r="EF9" s="54"/>
      <c r="EG9" s="54"/>
      <c r="EH9" s="54"/>
      <c r="EI9" s="54"/>
      <c r="EJ9" s="54"/>
      <c r="EK9" s="54"/>
      <c r="EL9" s="54"/>
      <c r="EM9" s="54"/>
      <c r="EN9" s="54"/>
      <c r="EO9" s="54"/>
      <c r="EP9" s="54"/>
      <c r="EQ9" s="54"/>
      <c r="ER9" s="54"/>
      <c r="ES9" s="54"/>
      <c r="ET9" s="54"/>
      <c r="EU9" s="54"/>
      <c r="EV9" s="54"/>
      <c r="EW9" s="54"/>
      <c r="EX9" s="54"/>
      <c r="EY9" s="54"/>
      <c r="EZ9" s="54"/>
      <c r="FA9" s="54"/>
      <c r="FB9" s="54"/>
      <c r="FC9" s="54"/>
      <c r="FD9" s="54"/>
      <c r="FE9" s="54"/>
      <c r="FF9" s="54"/>
      <c r="FG9" s="54"/>
      <c r="FH9" s="54"/>
      <c r="FI9" s="54"/>
      <c r="FJ9" s="54"/>
      <c r="FK9" s="54"/>
      <c r="FL9" s="54"/>
      <c r="FM9" s="54"/>
      <c r="FN9" s="54"/>
      <c r="FO9" s="54"/>
      <c r="FP9" s="54"/>
      <c r="FQ9" s="54"/>
      <c r="FR9" s="54"/>
      <c r="FS9" s="54"/>
      <c r="FT9" s="54"/>
      <c r="FU9" s="54"/>
      <c r="FV9" s="54"/>
      <c r="FW9" s="54"/>
      <c r="FX9" s="54"/>
      <c r="FY9" s="54"/>
      <c r="FZ9" s="54"/>
      <c r="GA9" s="54"/>
      <c r="GB9" s="54"/>
      <c r="GC9" s="54"/>
      <c r="GD9" s="54"/>
      <c r="GE9" s="54"/>
      <c r="GF9" s="54"/>
      <c r="GG9" s="54"/>
      <c r="GH9" s="54"/>
      <c r="GI9" s="54"/>
      <c r="GJ9" s="54"/>
      <c r="GK9" s="54"/>
      <c r="GL9" s="54"/>
      <c r="GM9" s="54"/>
      <c r="GN9" s="54"/>
      <c r="GO9" s="54"/>
      <c r="GP9" s="54"/>
      <c r="GQ9" s="54"/>
      <c r="GR9" s="54"/>
      <c r="GS9" s="54"/>
      <c r="GT9" s="54"/>
      <c r="GU9" s="54"/>
      <c r="GV9" s="54"/>
      <c r="GW9" s="54"/>
      <c r="GX9" s="54"/>
      <c r="GY9" s="54"/>
      <c r="GZ9" s="54"/>
      <c r="HA9" s="54"/>
      <c r="HB9" s="54"/>
      <c r="HC9" s="54"/>
      <c r="HD9" s="54"/>
      <c r="HE9" s="54"/>
    </row>
    <row r="10" spans="1:213" s="43" customFormat="1" ht="32.25" customHeight="1" x14ac:dyDescent="0.25">
      <c r="A10" s="53">
        <f t="shared" si="0"/>
        <v>4</v>
      </c>
      <c r="B10" s="56" t="s">
        <v>88</v>
      </c>
      <c r="C10" s="180" t="s">
        <v>89</v>
      </c>
      <c r="D10" s="58">
        <v>4</v>
      </c>
      <c r="E10" s="59">
        <v>4</v>
      </c>
      <c r="F10" s="5">
        <f>E10*100/D10</f>
        <v>100</v>
      </c>
      <c r="G10" s="54"/>
      <c r="H10" s="54"/>
      <c r="I10" s="54"/>
      <c r="J10" s="54"/>
      <c r="K10" s="54"/>
      <c r="L10" s="54"/>
      <c r="M10" s="54"/>
      <c r="N10" s="54"/>
      <c r="O10" s="54"/>
      <c r="P10" s="54"/>
      <c r="Q10" s="54"/>
      <c r="R10" s="54"/>
      <c r="S10" s="54"/>
      <c r="T10" s="54"/>
      <c r="U10" s="54"/>
      <c r="V10" s="54"/>
      <c r="W10" s="54"/>
      <c r="X10" s="54"/>
      <c r="Y10" s="54"/>
      <c r="Z10" s="54"/>
      <c r="AA10" s="54"/>
      <c r="AB10" s="54"/>
      <c r="AC10" s="54"/>
      <c r="AD10" s="54"/>
      <c r="AE10" s="54"/>
      <c r="AF10" s="54"/>
      <c r="AG10" s="54"/>
      <c r="AH10" s="54"/>
      <c r="AI10" s="54"/>
      <c r="AJ10" s="54"/>
      <c r="AK10" s="54"/>
      <c r="AL10" s="54"/>
      <c r="AM10" s="54"/>
      <c r="AN10" s="54"/>
      <c r="AO10" s="54"/>
      <c r="AP10" s="54"/>
      <c r="AQ10" s="54"/>
      <c r="AR10" s="54"/>
      <c r="AS10" s="54"/>
      <c r="AT10" s="54"/>
      <c r="AU10" s="54"/>
      <c r="AV10" s="54"/>
      <c r="AW10" s="54"/>
      <c r="AX10" s="54"/>
      <c r="AY10" s="54"/>
      <c r="AZ10" s="54"/>
      <c r="BA10" s="54"/>
      <c r="BB10" s="54"/>
      <c r="BC10" s="54"/>
      <c r="BD10" s="54"/>
      <c r="BE10" s="54"/>
      <c r="BF10" s="54"/>
      <c r="BG10" s="54"/>
      <c r="BH10" s="54"/>
      <c r="BI10" s="54"/>
      <c r="BJ10" s="54"/>
      <c r="BK10" s="54"/>
      <c r="BL10" s="54"/>
      <c r="BM10" s="54"/>
      <c r="BN10" s="54"/>
      <c r="BO10" s="54"/>
      <c r="BP10" s="54"/>
      <c r="BQ10" s="54"/>
      <c r="BR10" s="54"/>
      <c r="BS10" s="54"/>
      <c r="BT10" s="54"/>
      <c r="BU10" s="54"/>
      <c r="BV10" s="54"/>
      <c r="BW10" s="54"/>
      <c r="BX10" s="54"/>
      <c r="BY10" s="54"/>
      <c r="BZ10" s="54"/>
      <c r="CA10" s="54"/>
      <c r="CB10" s="54"/>
      <c r="CC10" s="54"/>
      <c r="CD10" s="54"/>
      <c r="CE10" s="54"/>
      <c r="CF10" s="54"/>
      <c r="CG10" s="54"/>
      <c r="CH10" s="54"/>
      <c r="CI10" s="54"/>
      <c r="CJ10" s="54"/>
      <c r="CK10" s="54"/>
      <c r="CL10" s="54"/>
      <c r="CM10" s="54"/>
      <c r="CN10" s="54"/>
      <c r="CO10" s="54"/>
      <c r="CP10" s="54"/>
      <c r="CQ10" s="54"/>
      <c r="CR10" s="54"/>
      <c r="CS10" s="54"/>
      <c r="CT10" s="54"/>
      <c r="CU10" s="54"/>
      <c r="CV10" s="54"/>
      <c r="CW10" s="54"/>
      <c r="CX10" s="54"/>
      <c r="CY10" s="54"/>
      <c r="CZ10" s="54"/>
      <c r="DA10" s="54"/>
      <c r="DB10" s="54"/>
      <c r="DC10" s="54"/>
      <c r="DD10" s="54"/>
      <c r="DE10" s="54"/>
      <c r="DF10" s="54"/>
      <c r="DG10" s="54"/>
      <c r="DH10" s="54"/>
      <c r="DI10" s="54"/>
      <c r="DJ10" s="54"/>
      <c r="DK10" s="54"/>
      <c r="DL10" s="54"/>
      <c r="DM10" s="54"/>
      <c r="DN10" s="54"/>
      <c r="DO10" s="54"/>
      <c r="DP10" s="54"/>
      <c r="DQ10" s="54"/>
      <c r="DR10" s="54"/>
      <c r="DS10" s="54"/>
      <c r="DT10" s="54"/>
      <c r="DU10" s="54"/>
      <c r="DV10" s="54"/>
      <c r="DW10" s="54"/>
      <c r="DX10" s="54"/>
      <c r="DY10" s="54"/>
      <c r="DZ10" s="54"/>
      <c r="EA10" s="54"/>
      <c r="EB10" s="54"/>
      <c r="EC10" s="54"/>
      <c r="ED10" s="54"/>
      <c r="EE10" s="54"/>
      <c r="EF10" s="54"/>
      <c r="EG10" s="54"/>
      <c r="EH10" s="54"/>
      <c r="EI10" s="54"/>
      <c r="EJ10" s="54"/>
      <c r="EK10" s="54"/>
      <c r="EL10" s="54"/>
      <c r="EM10" s="54"/>
      <c r="EN10" s="54"/>
      <c r="EO10" s="54"/>
      <c r="EP10" s="54"/>
      <c r="EQ10" s="54"/>
      <c r="ER10" s="54"/>
      <c r="ES10" s="54"/>
      <c r="ET10" s="54"/>
      <c r="EU10" s="54"/>
      <c r="EV10" s="54"/>
      <c r="EW10" s="54"/>
      <c r="EX10" s="54"/>
      <c r="EY10" s="54"/>
      <c r="EZ10" s="54"/>
      <c r="FA10" s="54"/>
      <c r="FB10" s="54"/>
      <c r="FC10" s="54"/>
      <c r="FD10" s="54"/>
      <c r="FE10" s="54"/>
      <c r="FF10" s="54"/>
      <c r="FG10" s="54"/>
      <c r="FH10" s="54"/>
      <c r="FI10" s="54"/>
      <c r="FJ10" s="54"/>
      <c r="FK10" s="54"/>
      <c r="FL10" s="54"/>
      <c r="FM10" s="54"/>
      <c r="FN10" s="54"/>
      <c r="FO10" s="54"/>
      <c r="FP10" s="54"/>
      <c r="FQ10" s="54"/>
      <c r="FR10" s="54"/>
      <c r="FS10" s="54"/>
      <c r="FT10" s="54"/>
      <c r="FU10" s="54"/>
      <c r="FV10" s="54"/>
      <c r="FW10" s="54"/>
      <c r="FX10" s="54"/>
      <c r="FY10" s="54"/>
      <c r="FZ10" s="54"/>
      <c r="GA10" s="54"/>
      <c r="GB10" s="54"/>
      <c r="GC10" s="54"/>
      <c r="GD10" s="54"/>
      <c r="GE10" s="54"/>
      <c r="GF10" s="54"/>
      <c r="GG10" s="54"/>
      <c r="GH10" s="54"/>
      <c r="GI10" s="54"/>
      <c r="GJ10" s="54"/>
      <c r="GK10" s="54"/>
      <c r="GL10" s="54"/>
      <c r="GM10" s="54"/>
      <c r="GN10" s="54"/>
      <c r="GO10" s="54"/>
      <c r="GP10" s="54"/>
      <c r="GQ10" s="54"/>
      <c r="GR10" s="54"/>
      <c r="GS10" s="54"/>
      <c r="GT10" s="54"/>
      <c r="GU10" s="54"/>
      <c r="GV10" s="54"/>
      <c r="GW10" s="54"/>
      <c r="GX10" s="54"/>
      <c r="GY10" s="54"/>
      <c r="GZ10" s="54"/>
      <c r="HA10" s="54"/>
      <c r="HB10" s="54"/>
      <c r="HC10" s="54"/>
      <c r="HD10" s="54"/>
      <c r="HE10" s="54"/>
    </row>
    <row r="11" spans="1:213" s="43" customFormat="1" ht="48.75" customHeight="1" x14ac:dyDescent="0.25">
      <c r="A11" s="53">
        <f t="shared" si="0"/>
        <v>5</v>
      </c>
      <c r="B11" s="56" t="s">
        <v>733</v>
      </c>
      <c r="C11" s="180" t="s">
        <v>89</v>
      </c>
      <c r="D11" s="58">
        <v>2</v>
      </c>
      <c r="E11" s="59">
        <v>2</v>
      </c>
      <c r="F11" s="5">
        <f>E11*100/D11</f>
        <v>100</v>
      </c>
      <c r="G11" s="54"/>
      <c r="H11" s="54"/>
      <c r="I11" s="54"/>
      <c r="J11" s="54"/>
      <c r="K11" s="54"/>
      <c r="L11" s="54"/>
      <c r="M11" s="54"/>
      <c r="N11" s="54"/>
      <c r="O11" s="54"/>
      <c r="P11" s="54"/>
      <c r="Q11" s="54"/>
      <c r="R11" s="54"/>
      <c r="S11" s="54"/>
      <c r="T11" s="54"/>
      <c r="U11" s="54"/>
      <c r="V11" s="54"/>
      <c r="W11" s="54"/>
      <c r="X11" s="54"/>
      <c r="Y11" s="54"/>
      <c r="Z11" s="54"/>
      <c r="AA11" s="54"/>
      <c r="AB11" s="54"/>
      <c r="AC11" s="54"/>
      <c r="AD11" s="54"/>
      <c r="AE11" s="54"/>
      <c r="AF11" s="54"/>
      <c r="AG11" s="54"/>
      <c r="AH11" s="54"/>
      <c r="AI11" s="54"/>
      <c r="AJ11" s="54"/>
      <c r="AK11" s="54"/>
      <c r="AL11" s="54"/>
      <c r="AM11" s="54"/>
      <c r="AN11" s="54"/>
      <c r="AO11" s="54"/>
      <c r="AP11" s="54"/>
      <c r="AQ11" s="54"/>
      <c r="AR11" s="54"/>
      <c r="AS11" s="54"/>
      <c r="AT11" s="54"/>
      <c r="AU11" s="54"/>
      <c r="AV11" s="54"/>
      <c r="AW11" s="54"/>
      <c r="AX11" s="54"/>
      <c r="AY11" s="54"/>
      <c r="AZ11" s="54"/>
      <c r="BA11" s="54"/>
      <c r="BB11" s="54"/>
      <c r="BC11" s="54"/>
      <c r="BD11" s="54"/>
      <c r="BE11" s="54"/>
      <c r="BF11" s="54"/>
      <c r="BG11" s="54"/>
      <c r="BH11" s="54"/>
      <c r="BI11" s="54"/>
      <c r="BJ11" s="54"/>
      <c r="BK11" s="54"/>
      <c r="BL11" s="54"/>
      <c r="BM11" s="54"/>
      <c r="BN11" s="54"/>
      <c r="BO11" s="54"/>
      <c r="BP11" s="54"/>
      <c r="BQ11" s="54"/>
      <c r="BR11" s="54"/>
      <c r="BS11" s="54"/>
      <c r="BT11" s="54"/>
      <c r="BU11" s="54"/>
      <c r="BV11" s="54"/>
      <c r="BW11" s="54"/>
      <c r="BX11" s="54"/>
      <c r="BY11" s="54"/>
      <c r="BZ11" s="54"/>
      <c r="CA11" s="54"/>
      <c r="CB11" s="54"/>
      <c r="CC11" s="54"/>
      <c r="CD11" s="54"/>
      <c r="CE11" s="54"/>
      <c r="CF11" s="54"/>
      <c r="CG11" s="54"/>
      <c r="CH11" s="54"/>
      <c r="CI11" s="54"/>
      <c r="CJ11" s="54"/>
      <c r="CK11" s="54"/>
      <c r="CL11" s="54"/>
      <c r="CM11" s="54"/>
      <c r="CN11" s="54"/>
      <c r="CO11" s="54"/>
      <c r="CP11" s="54"/>
      <c r="CQ11" s="54"/>
      <c r="CR11" s="54"/>
      <c r="CS11" s="54"/>
      <c r="CT11" s="54"/>
      <c r="CU11" s="54"/>
      <c r="CV11" s="54"/>
      <c r="CW11" s="54"/>
      <c r="CX11" s="54"/>
      <c r="CY11" s="54"/>
      <c r="CZ11" s="54"/>
      <c r="DA11" s="54"/>
      <c r="DB11" s="54"/>
      <c r="DC11" s="54"/>
      <c r="DD11" s="54"/>
      <c r="DE11" s="54"/>
      <c r="DF11" s="54"/>
      <c r="DG11" s="54"/>
      <c r="DH11" s="54"/>
      <c r="DI11" s="54"/>
      <c r="DJ11" s="54"/>
      <c r="DK11" s="54"/>
      <c r="DL11" s="54"/>
      <c r="DM11" s="54"/>
      <c r="DN11" s="54"/>
      <c r="DO11" s="54"/>
      <c r="DP11" s="54"/>
      <c r="DQ11" s="54"/>
      <c r="DR11" s="54"/>
      <c r="DS11" s="54"/>
      <c r="DT11" s="54"/>
      <c r="DU11" s="54"/>
      <c r="DV11" s="54"/>
      <c r="DW11" s="54"/>
      <c r="DX11" s="54"/>
      <c r="DY11" s="54"/>
      <c r="DZ11" s="54"/>
      <c r="EA11" s="54"/>
      <c r="EB11" s="54"/>
      <c r="EC11" s="54"/>
      <c r="ED11" s="54"/>
      <c r="EE11" s="54"/>
      <c r="EF11" s="54"/>
      <c r="EG11" s="54"/>
      <c r="EH11" s="54"/>
      <c r="EI11" s="54"/>
      <c r="EJ11" s="54"/>
      <c r="EK11" s="54"/>
      <c r="EL11" s="54"/>
      <c r="EM11" s="54"/>
      <c r="EN11" s="54"/>
      <c r="EO11" s="54"/>
      <c r="EP11" s="54"/>
      <c r="EQ11" s="54"/>
      <c r="ER11" s="54"/>
      <c r="ES11" s="54"/>
      <c r="ET11" s="54"/>
      <c r="EU11" s="54"/>
      <c r="EV11" s="54"/>
      <c r="EW11" s="54"/>
      <c r="EX11" s="54"/>
      <c r="EY11" s="54"/>
      <c r="EZ11" s="54"/>
      <c r="FA11" s="54"/>
      <c r="FB11" s="54"/>
      <c r="FC11" s="54"/>
      <c r="FD11" s="54"/>
      <c r="FE11" s="54"/>
      <c r="FF11" s="54"/>
      <c r="FG11" s="54"/>
      <c r="FH11" s="54"/>
      <c r="FI11" s="54"/>
      <c r="FJ11" s="54"/>
      <c r="FK11" s="54"/>
      <c r="FL11" s="54"/>
      <c r="FM11" s="54"/>
      <c r="FN11" s="54"/>
      <c r="FO11" s="54"/>
      <c r="FP11" s="54"/>
      <c r="FQ11" s="54"/>
      <c r="FR11" s="54"/>
      <c r="FS11" s="54"/>
      <c r="FT11" s="54"/>
      <c r="FU11" s="54"/>
      <c r="FV11" s="54"/>
      <c r="FW11" s="54"/>
      <c r="FX11" s="54"/>
      <c r="FY11" s="54"/>
      <c r="FZ11" s="54"/>
      <c r="GA11" s="54"/>
      <c r="GB11" s="54"/>
      <c r="GC11" s="54"/>
      <c r="GD11" s="54"/>
      <c r="GE11" s="54"/>
      <c r="GF11" s="54"/>
      <c r="GG11" s="54"/>
      <c r="GH11" s="54"/>
      <c r="GI11" s="54"/>
      <c r="GJ11" s="54"/>
      <c r="GK11" s="54"/>
      <c r="GL11" s="54"/>
      <c r="GM11" s="54"/>
      <c r="GN11" s="54"/>
      <c r="GO11" s="54"/>
      <c r="GP11" s="54"/>
      <c r="GQ11" s="54"/>
      <c r="GR11" s="54"/>
      <c r="GS11" s="54"/>
      <c r="GT11" s="54"/>
      <c r="GU11" s="54"/>
      <c r="GV11" s="54"/>
      <c r="GW11" s="54"/>
      <c r="GX11" s="54"/>
      <c r="GY11" s="54"/>
      <c r="GZ11" s="54"/>
      <c r="HA11" s="54"/>
      <c r="HB11" s="54"/>
      <c r="HC11" s="54"/>
      <c r="HD11" s="54"/>
      <c r="HE11" s="54"/>
    </row>
    <row r="12" spans="1:213" s="43" customFormat="1" ht="16.5" customHeight="1" x14ac:dyDescent="0.25">
      <c r="A12" s="53">
        <f t="shared" si="0"/>
        <v>6</v>
      </c>
      <c r="B12" s="275" t="s">
        <v>90</v>
      </c>
      <c r="C12" s="275"/>
      <c r="D12" s="275"/>
      <c r="E12" s="275"/>
      <c r="F12" s="275"/>
      <c r="G12" s="54"/>
      <c r="H12" s="54"/>
      <c r="I12" s="54"/>
      <c r="J12" s="54"/>
      <c r="K12" s="54"/>
      <c r="L12" s="54"/>
      <c r="M12" s="54"/>
      <c r="N12" s="54"/>
      <c r="O12" s="54"/>
      <c r="P12" s="54"/>
      <c r="Q12" s="54"/>
      <c r="R12" s="54"/>
      <c r="S12" s="54"/>
      <c r="T12" s="54"/>
      <c r="U12" s="54"/>
      <c r="V12" s="54"/>
      <c r="W12" s="54"/>
      <c r="X12" s="54"/>
      <c r="Y12" s="54"/>
      <c r="Z12" s="54"/>
      <c r="AA12" s="54"/>
      <c r="AB12" s="54"/>
      <c r="AC12" s="54"/>
      <c r="AD12" s="54"/>
      <c r="AE12" s="54"/>
      <c r="AF12" s="54"/>
      <c r="AG12" s="54"/>
      <c r="AH12" s="54"/>
      <c r="AI12" s="54"/>
      <c r="AJ12" s="54"/>
      <c r="AK12" s="54"/>
      <c r="AL12" s="54"/>
      <c r="AM12" s="54"/>
      <c r="AN12" s="54"/>
      <c r="AO12" s="54"/>
      <c r="AP12" s="54"/>
      <c r="AQ12" s="54"/>
      <c r="AR12" s="54"/>
      <c r="AS12" s="54"/>
      <c r="AT12" s="54"/>
      <c r="AU12" s="54"/>
      <c r="AV12" s="54"/>
      <c r="AW12" s="54"/>
      <c r="AX12" s="54"/>
      <c r="AY12" s="54"/>
      <c r="AZ12" s="54"/>
      <c r="BA12" s="54"/>
      <c r="BB12" s="54"/>
      <c r="BC12" s="54"/>
      <c r="BD12" s="54"/>
      <c r="BE12" s="54"/>
      <c r="BF12" s="54"/>
      <c r="BG12" s="54"/>
      <c r="BH12" s="54"/>
      <c r="BI12" s="54"/>
      <c r="BJ12" s="54"/>
      <c r="BK12" s="54"/>
      <c r="BL12" s="54"/>
      <c r="BM12" s="54"/>
      <c r="BN12" s="54"/>
      <c r="BO12" s="54"/>
      <c r="BP12" s="54"/>
      <c r="BQ12" s="54"/>
      <c r="BR12" s="54"/>
      <c r="BS12" s="54"/>
      <c r="BT12" s="54"/>
      <c r="BU12" s="54"/>
      <c r="BV12" s="54"/>
      <c r="BW12" s="54"/>
      <c r="BX12" s="54"/>
      <c r="BY12" s="54"/>
      <c r="BZ12" s="54"/>
      <c r="CA12" s="54"/>
      <c r="CB12" s="54"/>
      <c r="CC12" s="54"/>
      <c r="CD12" s="54"/>
      <c r="CE12" s="54"/>
      <c r="CF12" s="54"/>
      <c r="CG12" s="54"/>
      <c r="CH12" s="54"/>
      <c r="CI12" s="54"/>
      <c r="CJ12" s="54"/>
      <c r="CK12" s="54"/>
      <c r="CL12" s="54"/>
      <c r="CM12" s="54"/>
      <c r="CN12" s="54"/>
      <c r="CO12" s="54"/>
      <c r="CP12" s="54"/>
      <c r="CQ12" s="54"/>
      <c r="CR12" s="54"/>
      <c r="CS12" s="54"/>
      <c r="CT12" s="54"/>
      <c r="CU12" s="54"/>
      <c r="CV12" s="54"/>
      <c r="CW12" s="54"/>
      <c r="CX12" s="54"/>
      <c r="CY12" s="54"/>
      <c r="CZ12" s="54"/>
      <c r="DA12" s="54"/>
      <c r="DB12" s="54"/>
      <c r="DC12" s="54"/>
      <c r="DD12" s="54"/>
      <c r="DE12" s="54"/>
      <c r="DF12" s="54"/>
      <c r="DG12" s="54"/>
      <c r="DH12" s="54"/>
      <c r="DI12" s="54"/>
      <c r="DJ12" s="54"/>
      <c r="DK12" s="54"/>
      <c r="DL12" s="54"/>
      <c r="DM12" s="54"/>
      <c r="DN12" s="54"/>
      <c r="DO12" s="54"/>
      <c r="DP12" s="54"/>
      <c r="DQ12" s="54"/>
      <c r="DR12" s="54"/>
      <c r="DS12" s="54"/>
      <c r="DT12" s="54"/>
      <c r="DU12" s="54"/>
      <c r="DV12" s="54"/>
      <c r="DW12" s="54"/>
      <c r="DX12" s="54"/>
      <c r="DY12" s="54"/>
      <c r="DZ12" s="54"/>
      <c r="EA12" s="54"/>
      <c r="EB12" s="54"/>
      <c r="EC12" s="54"/>
      <c r="ED12" s="54"/>
      <c r="EE12" s="54"/>
      <c r="EF12" s="54"/>
      <c r="EG12" s="54"/>
      <c r="EH12" s="54"/>
      <c r="EI12" s="54"/>
      <c r="EJ12" s="54"/>
      <c r="EK12" s="54"/>
      <c r="EL12" s="54"/>
      <c r="EM12" s="54"/>
      <c r="EN12" s="54"/>
      <c r="EO12" s="54"/>
      <c r="EP12" s="54"/>
      <c r="EQ12" s="54"/>
      <c r="ER12" s="54"/>
      <c r="ES12" s="54"/>
      <c r="ET12" s="54"/>
      <c r="EU12" s="54"/>
      <c r="EV12" s="54"/>
      <c r="EW12" s="54"/>
      <c r="EX12" s="54"/>
      <c r="EY12" s="54"/>
      <c r="EZ12" s="54"/>
      <c r="FA12" s="54"/>
      <c r="FB12" s="54"/>
      <c r="FC12" s="54"/>
      <c r="FD12" s="54"/>
      <c r="FE12" s="54"/>
      <c r="FF12" s="54"/>
      <c r="FG12" s="54"/>
      <c r="FH12" s="54"/>
      <c r="FI12" s="54"/>
      <c r="FJ12" s="54"/>
      <c r="FK12" s="54"/>
      <c r="FL12" s="54"/>
      <c r="FM12" s="54"/>
      <c r="FN12" s="54"/>
      <c r="FO12" s="54"/>
      <c r="FP12" s="54"/>
      <c r="FQ12" s="54"/>
      <c r="FR12" s="54"/>
      <c r="FS12" s="54"/>
      <c r="FT12" s="54"/>
      <c r="FU12" s="54"/>
      <c r="FV12" s="54"/>
      <c r="FW12" s="54"/>
      <c r="FX12" s="54"/>
      <c r="FY12" s="54"/>
      <c r="FZ12" s="54"/>
      <c r="GA12" s="54"/>
      <c r="GB12" s="54"/>
      <c r="GC12" s="54"/>
      <c r="GD12" s="54"/>
      <c r="GE12" s="54"/>
      <c r="GF12" s="54"/>
      <c r="GG12" s="54"/>
      <c r="GH12" s="54"/>
      <c r="GI12" s="54"/>
      <c r="GJ12" s="54"/>
      <c r="GK12" s="54"/>
      <c r="GL12" s="54"/>
      <c r="GM12" s="54"/>
      <c r="GN12" s="54"/>
      <c r="GO12" s="54"/>
      <c r="GP12" s="54"/>
      <c r="GQ12" s="54"/>
      <c r="GR12" s="54"/>
      <c r="GS12" s="54"/>
      <c r="GT12" s="54"/>
      <c r="GU12" s="54"/>
      <c r="GV12" s="54"/>
      <c r="GW12" s="54"/>
      <c r="GX12" s="54"/>
      <c r="GY12" s="54"/>
      <c r="GZ12" s="54"/>
      <c r="HA12" s="54"/>
      <c r="HB12" s="54"/>
      <c r="HC12" s="54"/>
      <c r="HD12" s="54"/>
      <c r="HE12" s="54"/>
    </row>
    <row r="13" spans="1:213" s="43" customFormat="1" ht="50.25" customHeight="1" x14ac:dyDescent="0.25">
      <c r="A13" s="53">
        <f t="shared" si="0"/>
        <v>7</v>
      </c>
      <c r="B13" s="56" t="s">
        <v>734</v>
      </c>
      <c r="C13" s="180" t="s">
        <v>89</v>
      </c>
      <c r="D13" s="230">
        <v>300</v>
      </c>
      <c r="E13" s="59">
        <v>300</v>
      </c>
      <c r="F13" s="5">
        <f>E13*100/D13</f>
        <v>100</v>
      </c>
      <c r="G13" s="54"/>
      <c r="H13" s="54"/>
      <c r="I13" s="54"/>
      <c r="J13" s="54"/>
      <c r="K13" s="54"/>
      <c r="L13" s="54"/>
      <c r="M13" s="54"/>
      <c r="N13" s="54"/>
      <c r="O13" s="54"/>
      <c r="P13" s="54"/>
      <c r="Q13" s="54"/>
      <c r="R13" s="54"/>
      <c r="S13" s="54"/>
      <c r="T13" s="54"/>
      <c r="U13" s="54"/>
      <c r="V13" s="54"/>
      <c r="W13" s="54"/>
      <c r="X13" s="54"/>
      <c r="Y13" s="54"/>
      <c r="Z13" s="54"/>
      <c r="AA13" s="54"/>
      <c r="AB13" s="54"/>
      <c r="AC13" s="54"/>
      <c r="AD13" s="54"/>
      <c r="AE13" s="54"/>
      <c r="AF13" s="54"/>
      <c r="AG13" s="54"/>
      <c r="AH13" s="54"/>
      <c r="AI13" s="54"/>
      <c r="AJ13" s="54"/>
      <c r="AK13" s="54"/>
      <c r="AL13" s="54"/>
      <c r="AM13" s="54"/>
      <c r="AN13" s="54"/>
      <c r="AO13" s="54"/>
      <c r="AP13" s="54"/>
      <c r="AQ13" s="54"/>
      <c r="AR13" s="54"/>
      <c r="AS13" s="54"/>
      <c r="AT13" s="54"/>
      <c r="AU13" s="54"/>
      <c r="AV13" s="54"/>
      <c r="AW13" s="54"/>
      <c r="AX13" s="54"/>
      <c r="AY13" s="54"/>
      <c r="AZ13" s="54"/>
      <c r="BA13" s="54"/>
      <c r="BB13" s="54"/>
      <c r="BC13" s="54"/>
      <c r="BD13" s="54"/>
      <c r="BE13" s="54"/>
      <c r="BF13" s="54"/>
      <c r="BG13" s="54"/>
      <c r="BH13" s="54"/>
      <c r="BI13" s="54"/>
      <c r="BJ13" s="54"/>
      <c r="BK13" s="54"/>
      <c r="BL13" s="54"/>
      <c r="BM13" s="54"/>
      <c r="BN13" s="54"/>
      <c r="BO13" s="54"/>
      <c r="BP13" s="54"/>
      <c r="BQ13" s="54"/>
      <c r="BR13" s="54"/>
      <c r="BS13" s="54"/>
      <c r="BT13" s="54"/>
      <c r="BU13" s="54"/>
      <c r="BV13" s="54"/>
      <c r="BW13" s="54"/>
      <c r="BX13" s="54"/>
      <c r="BY13" s="54"/>
      <c r="BZ13" s="54"/>
      <c r="CA13" s="54"/>
      <c r="CB13" s="54"/>
      <c r="CC13" s="54"/>
      <c r="CD13" s="54"/>
      <c r="CE13" s="54"/>
      <c r="CF13" s="54"/>
      <c r="CG13" s="54"/>
      <c r="CH13" s="54"/>
      <c r="CI13" s="54"/>
      <c r="CJ13" s="54"/>
      <c r="CK13" s="54"/>
      <c r="CL13" s="54"/>
      <c r="CM13" s="54"/>
      <c r="CN13" s="54"/>
      <c r="CO13" s="54"/>
      <c r="CP13" s="54"/>
      <c r="CQ13" s="54"/>
      <c r="CR13" s="54"/>
      <c r="CS13" s="54"/>
      <c r="CT13" s="54"/>
      <c r="CU13" s="54"/>
      <c r="CV13" s="54"/>
      <c r="CW13" s="54"/>
      <c r="CX13" s="54"/>
      <c r="CY13" s="54"/>
      <c r="CZ13" s="54"/>
      <c r="DA13" s="54"/>
      <c r="DB13" s="54"/>
      <c r="DC13" s="54"/>
      <c r="DD13" s="54"/>
      <c r="DE13" s="54"/>
      <c r="DF13" s="54"/>
      <c r="DG13" s="54"/>
      <c r="DH13" s="54"/>
      <c r="DI13" s="54"/>
      <c r="DJ13" s="54"/>
      <c r="DK13" s="54"/>
      <c r="DL13" s="54"/>
      <c r="DM13" s="54"/>
      <c r="DN13" s="54"/>
      <c r="DO13" s="54"/>
      <c r="DP13" s="54"/>
      <c r="DQ13" s="54"/>
      <c r="DR13" s="54"/>
      <c r="DS13" s="54"/>
      <c r="DT13" s="54"/>
      <c r="DU13" s="54"/>
      <c r="DV13" s="54"/>
      <c r="DW13" s="54"/>
      <c r="DX13" s="54"/>
      <c r="DY13" s="54"/>
      <c r="DZ13" s="54"/>
      <c r="EA13" s="54"/>
      <c r="EB13" s="54"/>
      <c r="EC13" s="54"/>
      <c r="ED13" s="54"/>
      <c r="EE13" s="54"/>
      <c r="EF13" s="54"/>
      <c r="EG13" s="54"/>
      <c r="EH13" s="54"/>
      <c r="EI13" s="54"/>
      <c r="EJ13" s="54"/>
      <c r="EK13" s="54"/>
      <c r="EL13" s="54"/>
      <c r="EM13" s="54"/>
      <c r="EN13" s="54"/>
      <c r="EO13" s="54"/>
      <c r="EP13" s="54"/>
      <c r="EQ13" s="54"/>
      <c r="ER13" s="54"/>
      <c r="ES13" s="54"/>
      <c r="ET13" s="54"/>
      <c r="EU13" s="54"/>
      <c r="EV13" s="54"/>
      <c r="EW13" s="54"/>
      <c r="EX13" s="54"/>
      <c r="EY13" s="54"/>
      <c r="EZ13" s="54"/>
      <c r="FA13" s="54"/>
      <c r="FB13" s="54"/>
      <c r="FC13" s="54"/>
      <c r="FD13" s="54"/>
      <c r="FE13" s="54"/>
      <c r="FF13" s="54"/>
      <c r="FG13" s="54"/>
      <c r="FH13" s="54"/>
      <c r="FI13" s="54"/>
      <c r="FJ13" s="54"/>
      <c r="FK13" s="54"/>
      <c r="FL13" s="54"/>
      <c r="FM13" s="54"/>
      <c r="FN13" s="54"/>
      <c r="FO13" s="54"/>
      <c r="FP13" s="54"/>
      <c r="FQ13" s="54"/>
      <c r="FR13" s="54"/>
      <c r="FS13" s="54"/>
      <c r="FT13" s="54"/>
      <c r="FU13" s="54"/>
      <c r="FV13" s="54"/>
      <c r="FW13" s="54"/>
      <c r="FX13" s="54"/>
      <c r="FY13" s="54"/>
      <c r="FZ13" s="54"/>
      <c r="GA13" s="54"/>
      <c r="GB13" s="54"/>
      <c r="GC13" s="54"/>
      <c r="GD13" s="54"/>
      <c r="GE13" s="54"/>
      <c r="GF13" s="54"/>
      <c r="GG13" s="54"/>
      <c r="GH13" s="54"/>
      <c r="GI13" s="54"/>
      <c r="GJ13" s="54"/>
      <c r="GK13" s="54"/>
      <c r="GL13" s="54"/>
      <c r="GM13" s="54"/>
      <c r="GN13" s="54"/>
      <c r="GO13" s="54"/>
      <c r="GP13" s="54"/>
      <c r="GQ13" s="54"/>
      <c r="GR13" s="54"/>
      <c r="GS13" s="54"/>
      <c r="GT13" s="54"/>
      <c r="GU13" s="54"/>
      <c r="GV13" s="54"/>
      <c r="GW13" s="54"/>
      <c r="GX13" s="54"/>
      <c r="GY13" s="54"/>
      <c r="GZ13" s="54"/>
      <c r="HA13" s="54"/>
      <c r="HB13" s="54"/>
      <c r="HC13" s="54"/>
      <c r="HD13" s="54"/>
      <c r="HE13" s="54"/>
    </row>
    <row r="14" spans="1:213" s="43" customFormat="1" ht="16.5" customHeight="1" x14ac:dyDescent="0.25">
      <c r="A14" s="53">
        <f t="shared" si="0"/>
        <v>8</v>
      </c>
      <c r="B14" s="292" t="s">
        <v>735</v>
      </c>
      <c r="C14" s="293"/>
      <c r="D14" s="293"/>
      <c r="E14" s="293"/>
      <c r="F14" s="294"/>
      <c r="G14" s="54"/>
      <c r="H14" s="54"/>
      <c r="I14" s="54"/>
      <c r="J14" s="54"/>
      <c r="K14" s="54"/>
      <c r="L14" s="61"/>
      <c r="M14" s="54"/>
      <c r="N14" s="54"/>
      <c r="O14" s="54"/>
      <c r="P14" s="54"/>
      <c r="Q14" s="54"/>
      <c r="R14" s="54"/>
      <c r="S14" s="54"/>
      <c r="T14" s="54"/>
      <c r="U14" s="54"/>
      <c r="V14" s="54"/>
      <c r="W14" s="54"/>
      <c r="X14" s="54"/>
      <c r="Y14" s="54"/>
      <c r="Z14" s="54"/>
      <c r="AA14" s="54"/>
      <c r="AB14" s="54"/>
      <c r="AC14" s="54"/>
      <c r="AD14" s="54"/>
      <c r="AE14" s="54"/>
      <c r="AF14" s="54"/>
      <c r="AG14" s="54"/>
      <c r="AH14" s="54"/>
      <c r="AI14" s="54"/>
      <c r="AJ14" s="54"/>
      <c r="AK14" s="54"/>
      <c r="AL14" s="54"/>
      <c r="AM14" s="54"/>
      <c r="AN14" s="54"/>
      <c r="AO14" s="54"/>
      <c r="AP14" s="54"/>
      <c r="AQ14" s="54"/>
      <c r="AR14" s="54"/>
      <c r="AS14" s="54"/>
      <c r="AT14" s="54"/>
      <c r="AU14" s="54"/>
      <c r="AV14" s="54"/>
      <c r="AW14" s="54"/>
      <c r="AX14" s="54"/>
      <c r="AY14" s="54"/>
      <c r="AZ14" s="54"/>
      <c r="BA14" s="54"/>
      <c r="BB14" s="54"/>
      <c r="BC14" s="54"/>
      <c r="BD14" s="54"/>
      <c r="BE14" s="54"/>
      <c r="BF14" s="54"/>
      <c r="BG14" s="54"/>
      <c r="BH14" s="54"/>
      <c r="BI14" s="54"/>
      <c r="BJ14" s="54"/>
      <c r="BK14" s="54"/>
      <c r="BL14" s="54"/>
      <c r="BM14" s="54"/>
      <c r="BN14" s="54"/>
      <c r="BO14" s="54"/>
      <c r="BP14" s="54"/>
      <c r="BQ14" s="54"/>
      <c r="BR14" s="54"/>
      <c r="BS14" s="54"/>
      <c r="BT14" s="54"/>
      <c r="BU14" s="54"/>
      <c r="BV14" s="54"/>
      <c r="BW14" s="54"/>
      <c r="BX14" s="54"/>
      <c r="BY14" s="54"/>
      <c r="BZ14" s="54"/>
      <c r="CA14" s="54"/>
      <c r="CB14" s="54"/>
      <c r="CC14" s="54"/>
      <c r="CD14" s="54"/>
      <c r="CE14" s="54"/>
      <c r="CF14" s="54"/>
      <c r="CG14" s="54"/>
      <c r="CH14" s="54"/>
      <c r="CI14" s="54"/>
      <c r="CJ14" s="54"/>
      <c r="CK14" s="54"/>
      <c r="CL14" s="54"/>
      <c r="CM14" s="54"/>
      <c r="CN14" s="54"/>
      <c r="CO14" s="54"/>
      <c r="CP14" s="54"/>
      <c r="CQ14" s="54"/>
      <c r="CR14" s="54"/>
      <c r="CS14" s="54"/>
      <c r="CT14" s="54"/>
      <c r="CU14" s="54"/>
      <c r="CV14" s="54"/>
      <c r="CW14" s="54"/>
      <c r="CX14" s="54"/>
      <c r="CY14" s="54"/>
      <c r="CZ14" s="54"/>
      <c r="DA14" s="54"/>
      <c r="DB14" s="54"/>
      <c r="DC14" s="54"/>
      <c r="DD14" s="54"/>
      <c r="DE14" s="54"/>
      <c r="DF14" s="54"/>
      <c r="DG14" s="54"/>
      <c r="DH14" s="54"/>
      <c r="DI14" s="54"/>
      <c r="DJ14" s="54"/>
      <c r="DK14" s="54"/>
      <c r="DL14" s="54"/>
      <c r="DM14" s="54"/>
      <c r="DN14" s="54"/>
      <c r="DO14" s="54"/>
      <c r="DP14" s="54"/>
      <c r="DQ14" s="54"/>
      <c r="DR14" s="54"/>
      <c r="DS14" s="54"/>
      <c r="DT14" s="54"/>
      <c r="DU14" s="54"/>
      <c r="DV14" s="54"/>
      <c r="DW14" s="54"/>
      <c r="DX14" s="54"/>
      <c r="DY14" s="54"/>
      <c r="DZ14" s="54"/>
      <c r="EA14" s="54"/>
      <c r="EB14" s="54"/>
      <c r="EC14" s="54"/>
      <c r="ED14" s="54"/>
      <c r="EE14" s="54"/>
      <c r="EF14" s="54"/>
      <c r="EG14" s="54"/>
      <c r="EH14" s="54"/>
      <c r="EI14" s="54"/>
      <c r="EJ14" s="54"/>
      <c r="EK14" s="54"/>
      <c r="EL14" s="54"/>
      <c r="EM14" s="54"/>
      <c r="EN14" s="54"/>
      <c r="EO14" s="54"/>
      <c r="EP14" s="54"/>
      <c r="EQ14" s="54"/>
      <c r="ER14" s="54"/>
      <c r="ES14" s="54"/>
      <c r="ET14" s="54"/>
      <c r="EU14" s="54"/>
      <c r="EV14" s="54"/>
      <c r="EW14" s="54"/>
      <c r="EX14" s="54"/>
      <c r="EY14" s="54"/>
      <c r="EZ14" s="54"/>
      <c r="FA14" s="54"/>
      <c r="FB14" s="54"/>
      <c r="FC14" s="54"/>
      <c r="FD14" s="54"/>
      <c r="FE14" s="54"/>
      <c r="FF14" s="54"/>
      <c r="FG14" s="54"/>
      <c r="FH14" s="54"/>
      <c r="FI14" s="54"/>
      <c r="FJ14" s="54"/>
      <c r="FK14" s="54"/>
      <c r="FL14" s="54"/>
      <c r="FM14" s="54"/>
      <c r="FN14" s="54"/>
      <c r="FO14" s="54"/>
      <c r="FP14" s="54"/>
      <c r="FQ14" s="54"/>
      <c r="FR14" s="54"/>
      <c r="FS14" s="54"/>
      <c r="FT14" s="54"/>
      <c r="FU14" s="54"/>
      <c r="FV14" s="54"/>
      <c r="FW14" s="54"/>
      <c r="FX14" s="54"/>
      <c r="FY14" s="54"/>
      <c r="FZ14" s="54"/>
      <c r="GA14" s="54"/>
      <c r="GB14" s="54"/>
      <c r="GC14" s="54"/>
      <c r="GD14" s="54"/>
      <c r="GE14" s="54"/>
      <c r="GF14" s="54"/>
      <c r="GG14" s="54"/>
      <c r="GH14" s="54"/>
      <c r="GI14" s="54"/>
      <c r="GJ14" s="54"/>
      <c r="GK14" s="54"/>
      <c r="GL14" s="54"/>
      <c r="GM14" s="54"/>
      <c r="GN14" s="54"/>
      <c r="GO14" s="54"/>
      <c r="GP14" s="54"/>
      <c r="GQ14" s="54"/>
      <c r="GR14" s="54"/>
      <c r="GS14" s="54"/>
      <c r="GT14" s="54"/>
      <c r="GU14" s="54"/>
      <c r="GV14" s="54"/>
      <c r="GW14" s="54"/>
      <c r="GX14" s="54"/>
      <c r="GY14" s="54"/>
      <c r="GZ14" s="54"/>
      <c r="HA14" s="54"/>
      <c r="HB14" s="54"/>
    </row>
    <row r="15" spans="1:213" s="43" customFormat="1" ht="31.5" x14ac:dyDescent="0.25">
      <c r="A15" s="53">
        <f>A14+1</f>
        <v>9</v>
      </c>
      <c r="B15" s="56" t="s">
        <v>91</v>
      </c>
      <c r="C15" s="180" t="s">
        <v>89</v>
      </c>
      <c r="D15" s="58">
        <v>350</v>
      </c>
      <c r="E15" s="58">
        <v>350</v>
      </c>
      <c r="F15" s="5">
        <f>E15*100/D15</f>
        <v>100</v>
      </c>
      <c r="G15" s="54"/>
      <c r="H15" s="54"/>
      <c r="I15" s="54"/>
      <c r="J15" s="54"/>
      <c r="K15" s="54"/>
      <c r="L15" s="61"/>
      <c r="M15" s="54"/>
      <c r="N15" s="54"/>
      <c r="O15" s="54"/>
      <c r="P15" s="54"/>
      <c r="Q15" s="54"/>
      <c r="R15" s="54"/>
      <c r="S15" s="54"/>
      <c r="T15" s="54"/>
      <c r="U15" s="54"/>
      <c r="V15" s="54"/>
      <c r="W15" s="54"/>
      <c r="X15" s="54"/>
      <c r="Y15" s="54"/>
      <c r="Z15" s="54"/>
      <c r="AA15" s="54"/>
      <c r="AB15" s="54"/>
      <c r="AC15" s="54"/>
      <c r="AD15" s="54"/>
      <c r="AE15" s="54"/>
      <c r="AF15" s="54"/>
      <c r="AG15" s="54"/>
      <c r="AH15" s="54"/>
      <c r="AI15" s="54"/>
      <c r="AJ15" s="54"/>
      <c r="AK15" s="54"/>
      <c r="AL15" s="54"/>
      <c r="AM15" s="54"/>
      <c r="AN15" s="54"/>
      <c r="AO15" s="54"/>
      <c r="AP15" s="54"/>
      <c r="AQ15" s="54"/>
      <c r="AR15" s="54"/>
      <c r="AS15" s="54"/>
      <c r="AT15" s="54"/>
      <c r="AU15" s="54"/>
      <c r="AV15" s="54"/>
      <c r="AW15" s="54"/>
      <c r="AX15" s="54"/>
      <c r="AY15" s="54"/>
      <c r="AZ15" s="54"/>
      <c r="BA15" s="54"/>
      <c r="BB15" s="54"/>
      <c r="BC15" s="54"/>
      <c r="BD15" s="54"/>
      <c r="BE15" s="54"/>
      <c r="BF15" s="54"/>
      <c r="BG15" s="54"/>
      <c r="BH15" s="54"/>
      <c r="BI15" s="54"/>
      <c r="BJ15" s="54"/>
      <c r="BK15" s="54"/>
      <c r="BL15" s="54"/>
      <c r="BM15" s="54"/>
      <c r="BN15" s="54"/>
      <c r="BO15" s="54"/>
      <c r="BP15" s="54"/>
      <c r="BQ15" s="54"/>
      <c r="BR15" s="54"/>
      <c r="BS15" s="54"/>
      <c r="BT15" s="54"/>
      <c r="BU15" s="54"/>
      <c r="BV15" s="54"/>
      <c r="BW15" s="54"/>
      <c r="BX15" s="54"/>
      <c r="BY15" s="54"/>
      <c r="BZ15" s="54"/>
      <c r="CA15" s="54"/>
      <c r="CB15" s="54"/>
      <c r="CC15" s="54"/>
      <c r="CD15" s="54"/>
      <c r="CE15" s="54"/>
      <c r="CF15" s="54"/>
      <c r="CG15" s="54"/>
      <c r="CH15" s="54"/>
      <c r="CI15" s="54"/>
      <c r="CJ15" s="54"/>
      <c r="CK15" s="54"/>
      <c r="CL15" s="54"/>
      <c r="CM15" s="54"/>
      <c r="CN15" s="54"/>
      <c r="CO15" s="54"/>
      <c r="CP15" s="54"/>
      <c r="CQ15" s="54"/>
      <c r="CR15" s="54"/>
      <c r="CS15" s="54"/>
      <c r="CT15" s="54"/>
      <c r="CU15" s="54"/>
      <c r="CV15" s="54"/>
      <c r="CW15" s="54"/>
      <c r="CX15" s="54"/>
      <c r="CY15" s="54"/>
      <c r="CZ15" s="54"/>
      <c r="DA15" s="54"/>
      <c r="DB15" s="54"/>
      <c r="DC15" s="54"/>
      <c r="DD15" s="54"/>
      <c r="DE15" s="54"/>
      <c r="DF15" s="54"/>
      <c r="DG15" s="54"/>
      <c r="DH15" s="54"/>
      <c r="DI15" s="54"/>
      <c r="DJ15" s="54"/>
      <c r="DK15" s="54"/>
      <c r="DL15" s="54"/>
      <c r="DM15" s="54"/>
      <c r="DN15" s="54"/>
      <c r="DO15" s="54"/>
      <c r="DP15" s="54"/>
      <c r="DQ15" s="54"/>
      <c r="DR15" s="54"/>
      <c r="DS15" s="54"/>
      <c r="DT15" s="54"/>
      <c r="DU15" s="54"/>
      <c r="DV15" s="54"/>
      <c r="DW15" s="54"/>
      <c r="DX15" s="54"/>
      <c r="DY15" s="54"/>
      <c r="DZ15" s="54"/>
      <c r="EA15" s="54"/>
      <c r="EB15" s="54"/>
      <c r="EC15" s="54"/>
      <c r="ED15" s="54"/>
      <c r="EE15" s="54"/>
      <c r="EF15" s="54"/>
      <c r="EG15" s="54"/>
      <c r="EH15" s="54"/>
      <c r="EI15" s="54"/>
      <c r="EJ15" s="54"/>
      <c r="EK15" s="54"/>
      <c r="EL15" s="54"/>
      <c r="EM15" s="54"/>
      <c r="EN15" s="54"/>
      <c r="EO15" s="54"/>
      <c r="EP15" s="54"/>
      <c r="EQ15" s="54"/>
      <c r="ER15" s="54"/>
      <c r="ES15" s="54"/>
      <c r="ET15" s="54"/>
      <c r="EU15" s="54"/>
      <c r="EV15" s="54"/>
      <c r="EW15" s="54"/>
      <c r="EX15" s="54"/>
      <c r="EY15" s="54"/>
      <c r="EZ15" s="54"/>
      <c r="FA15" s="54"/>
      <c r="FB15" s="54"/>
      <c r="FC15" s="54"/>
      <c r="FD15" s="54"/>
      <c r="FE15" s="54"/>
      <c r="FF15" s="54"/>
      <c r="FG15" s="54"/>
      <c r="FH15" s="54"/>
      <c r="FI15" s="54"/>
      <c r="FJ15" s="54"/>
      <c r="FK15" s="54"/>
      <c r="FL15" s="54"/>
      <c r="FM15" s="54"/>
      <c r="FN15" s="54"/>
      <c r="FO15" s="54"/>
      <c r="FP15" s="54"/>
      <c r="FQ15" s="54"/>
      <c r="FR15" s="54"/>
      <c r="FS15" s="54"/>
      <c r="FT15" s="54"/>
      <c r="FU15" s="54"/>
      <c r="FV15" s="54"/>
      <c r="FW15" s="54"/>
      <c r="FX15" s="54"/>
      <c r="FY15" s="54"/>
      <c r="FZ15" s="54"/>
      <c r="GA15" s="54"/>
      <c r="GB15" s="54"/>
      <c r="GC15" s="54"/>
      <c r="GD15" s="54"/>
      <c r="GE15" s="54"/>
      <c r="GF15" s="54"/>
      <c r="GG15" s="54"/>
      <c r="GH15" s="54"/>
      <c r="GI15" s="54"/>
      <c r="GJ15" s="54"/>
      <c r="GK15" s="54"/>
      <c r="GL15" s="54"/>
      <c r="GM15" s="54"/>
      <c r="GN15" s="54"/>
      <c r="GO15" s="54"/>
      <c r="GP15" s="54"/>
      <c r="GQ15" s="54"/>
      <c r="GR15" s="54"/>
      <c r="GS15" s="54"/>
      <c r="GT15" s="54"/>
      <c r="GU15" s="54"/>
      <c r="GV15" s="54"/>
      <c r="GW15" s="54"/>
      <c r="GX15" s="54"/>
      <c r="GY15" s="54"/>
      <c r="GZ15" s="54"/>
      <c r="HA15" s="54"/>
      <c r="HB15" s="54"/>
    </row>
    <row r="16" spans="1:213" x14ac:dyDescent="0.25">
      <c r="A16" s="48">
        <f>A15+1</f>
        <v>10</v>
      </c>
      <c r="B16" s="283" t="s">
        <v>736</v>
      </c>
      <c r="C16" s="284"/>
      <c r="D16" s="284"/>
      <c r="E16" s="284"/>
      <c r="F16" s="285"/>
      <c r="G16" s="54"/>
      <c r="H16" s="54"/>
      <c r="I16" s="54"/>
      <c r="J16" s="54"/>
      <c r="K16" s="54"/>
      <c r="L16" s="62"/>
      <c r="M16" s="54"/>
      <c r="N16" s="54"/>
      <c r="O16" s="54"/>
      <c r="P16" s="54"/>
      <c r="Q16" s="54"/>
      <c r="R16" s="54"/>
      <c r="S16" s="54"/>
      <c r="T16" s="54"/>
      <c r="U16" s="54"/>
      <c r="V16" s="54"/>
      <c r="W16" s="54"/>
      <c r="X16" s="54"/>
      <c r="Y16" s="54"/>
      <c r="Z16" s="54"/>
      <c r="AA16" s="54"/>
      <c r="AB16" s="54"/>
      <c r="AC16" s="54"/>
      <c r="AD16" s="54"/>
      <c r="AE16" s="54"/>
      <c r="AF16" s="54"/>
      <c r="AG16" s="54"/>
      <c r="AH16" s="54"/>
      <c r="AI16" s="54"/>
      <c r="AJ16" s="54"/>
      <c r="AK16" s="54"/>
      <c r="AL16" s="54"/>
      <c r="AM16" s="54"/>
      <c r="AN16" s="54"/>
      <c r="AO16" s="54"/>
      <c r="AP16" s="54"/>
      <c r="AQ16" s="54"/>
      <c r="AR16" s="54"/>
      <c r="AS16" s="54"/>
      <c r="AT16" s="54"/>
      <c r="AU16" s="54"/>
      <c r="AV16" s="54"/>
      <c r="AW16" s="54"/>
      <c r="AX16" s="54"/>
      <c r="AY16" s="54"/>
      <c r="AZ16" s="54"/>
      <c r="BA16" s="54"/>
      <c r="BB16" s="54"/>
      <c r="BC16" s="54"/>
      <c r="BD16" s="54"/>
      <c r="BE16" s="54"/>
      <c r="BF16" s="54"/>
      <c r="BG16" s="54"/>
      <c r="BH16" s="54"/>
      <c r="BI16" s="54"/>
      <c r="BJ16" s="54"/>
      <c r="BK16" s="54"/>
      <c r="BL16" s="54"/>
      <c r="BM16" s="54"/>
      <c r="BN16" s="54"/>
      <c r="BO16" s="54"/>
      <c r="BP16" s="54"/>
      <c r="BQ16" s="54"/>
      <c r="BR16" s="54"/>
      <c r="BS16" s="54"/>
      <c r="BT16" s="54"/>
      <c r="BU16" s="54"/>
      <c r="BV16" s="54"/>
      <c r="BW16" s="54"/>
      <c r="BX16" s="54"/>
      <c r="BY16" s="54"/>
      <c r="BZ16" s="54"/>
      <c r="CA16" s="54"/>
      <c r="CB16" s="54"/>
      <c r="CC16" s="54"/>
      <c r="CD16" s="54"/>
      <c r="CE16" s="54"/>
      <c r="CF16" s="54"/>
      <c r="CG16" s="54"/>
      <c r="CH16" s="54"/>
      <c r="CI16" s="54"/>
      <c r="CJ16" s="54"/>
      <c r="CK16" s="54"/>
      <c r="CL16" s="54"/>
      <c r="CM16" s="54"/>
      <c r="CN16" s="54"/>
      <c r="CO16" s="54"/>
      <c r="CP16" s="54"/>
      <c r="CQ16" s="54"/>
      <c r="CR16" s="54"/>
      <c r="CS16" s="54"/>
      <c r="CT16" s="54"/>
      <c r="CU16" s="54"/>
      <c r="CV16" s="54"/>
      <c r="CW16" s="54"/>
      <c r="CX16" s="54"/>
      <c r="CY16" s="54"/>
      <c r="CZ16" s="54"/>
      <c r="DA16" s="54"/>
      <c r="DB16" s="54"/>
      <c r="DC16" s="54"/>
      <c r="DD16" s="54"/>
      <c r="DE16" s="54"/>
      <c r="DF16" s="54"/>
      <c r="DG16" s="54"/>
      <c r="DH16" s="54"/>
      <c r="DI16" s="54"/>
      <c r="DJ16" s="54"/>
      <c r="DK16" s="54"/>
      <c r="DL16" s="54"/>
      <c r="DM16" s="54"/>
      <c r="DN16" s="54"/>
      <c r="DO16" s="54"/>
      <c r="DP16" s="54"/>
      <c r="DQ16" s="54"/>
      <c r="DR16" s="54"/>
      <c r="DS16" s="54"/>
      <c r="DT16" s="54"/>
      <c r="DU16" s="54"/>
      <c r="DV16" s="54"/>
      <c r="DW16" s="54"/>
      <c r="DX16" s="54"/>
      <c r="DY16" s="54"/>
      <c r="DZ16" s="54"/>
      <c r="EA16" s="54"/>
      <c r="EB16" s="54"/>
      <c r="EC16" s="54"/>
      <c r="ED16" s="54"/>
      <c r="EE16" s="54"/>
      <c r="EF16" s="54"/>
      <c r="EG16" s="54"/>
      <c r="EH16" s="54"/>
      <c r="EI16" s="54"/>
      <c r="EJ16" s="54"/>
      <c r="EK16" s="54"/>
      <c r="EL16" s="54"/>
      <c r="EM16" s="54"/>
      <c r="EN16" s="54"/>
      <c r="EO16" s="54"/>
      <c r="EP16" s="54"/>
      <c r="EQ16" s="54"/>
      <c r="ER16" s="54"/>
      <c r="ES16" s="54"/>
      <c r="ET16" s="54"/>
      <c r="EU16" s="54"/>
      <c r="EV16" s="54"/>
      <c r="EW16" s="54"/>
      <c r="EX16" s="54"/>
      <c r="EY16" s="54"/>
      <c r="EZ16" s="54"/>
      <c r="FA16" s="54"/>
      <c r="FB16" s="54"/>
      <c r="FC16" s="54"/>
      <c r="FD16" s="54"/>
      <c r="FE16" s="54"/>
      <c r="FF16" s="54"/>
      <c r="FG16" s="54"/>
      <c r="FH16" s="54"/>
      <c r="FI16" s="54"/>
      <c r="FJ16" s="54"/>
      <c r="FK16" s="54"/>
      <c r="FL16" s="54"/>
      <c r="FM16" s="54"/>
      <c r="FN16" s="54"/>
      <c r="FO16" s="54"/>
      <c r="FP16" s="54"/>
      <c r="FQ16" s="54"/>
      <c r="FR16" s="54"/>
      <c r="FS16" s="54"/>
      <c r="FT16" s="54"/>
      <c r="FU16" s="54"/>
      <c r="FV16" s="54"/>
      <c r="FW16" s="54"/>
      <c r="FX16" s="54"/>
      <c r="FY16" s="54"/>
      <c r="FZ16" s="54"/>
      <c r="GA16" s="54"/>
      <c r="GB16" s="54"/>
      <c r="GC16" s="54"/>
      <c r="GD16" s="54"/>
      <c r="GE16" s="54"/>
      <c r="GF16" s="54"/>
      <c r="GG16" s="54"/>
      <c r="GH16" s="54"/>
      <c r="GI16" s="54"/>
      <c r="GJ16" s="54"/>
      <c r="GK16" s="54"/>
      <c r="GL16" s="54"/>
      <c r="GM16" s="54"/>
      <c r="GN16" s="54"/>
      <c r="GO16" s="54"/>
      <c r="GP16" s="54"/>
      <c r="GQ16" s="54"/>
      <c r="GR16" s="54"/>
      <c r="GS16" s="54"/>
      <c r="GT16" s="54"/>
      <c r="GU16" s="54"/>
      <c r="GV16" s="54"/>
      <c r="GW16" s="54"/>
      <c r="GX16" s="54"/>
      <c r="GY16" s="54"/>
      <c r="GZ16" s="54"/>
      <c r="HA16" s="54"/>
      <c r="HB16" s="54"/>
    </row>
    <row r="17" spans="1:213" ht="63" x14ac:dyDescent="0.25">
      <c r="A17" s="48">
        <f>A16+1</f>
        <v>11</v>
      </c>
      <c r="B17" s="63" t="s">
        <v>92</v>
      </c>
      <c r="C17" s="182" t="s">
        <v>89</v>
      </c>
      <c r="D17" s="198">
        <v>15</v>
      </c>
      <c r="E17" s="198">
        <v>15</v>
      </c>
      <c r="F17" s="5">
        <f>E17*100/D17</f>
        <v>100</v>
      </c>
      <c r="G17" s="54"/>
      <c r="H17" s="54"/>
      <c r="I17" s="54"/>
      <c r="J17" s="54"/>
      <c r="K17" s="54"/>
      <c r="L17" s="62"/>
      <c r="M17" s="54"/>
      <c r="N17" s="54"/>
      <c r="O17" s="54"/>
      <c r="P17" s="54"/>
      <c r="Q17" s="54"/>
      <c r="R17" s="54"/>
      <c r="S17" s="54"/>
      <c r="T17" s="54"/>
      <c r="U17" s="54"/>
      <c r="V17" s="54"/>
      <c r="W17" s="54"/>
      <c r="X17" s="54"/>
      <c r="Y17" s="54"/>
      <c r="Z17" s="54"/>
      <c r="AA17" s="54"/>
      <c r="AB17" s="54"/>
      <c r="AC17" s="54"/>
      <c r="AD17" s="54"/>
      <c r="AE17" s="54"/>
      <c r="AF17" s="54"/>
      <c r="AG17" s="54"/>
      <c r="AH17" s="54"/>
      <c r="AI17" s="54"/>
      <c r="AJ17" s="54"/>
      <c r="AK17" s="54"/>
      <c r="AL17" s="54"/>
      <c r="AM17" s="54"/>
      <c r="AN17" s="54"/>
      <c r="AO17" s="54"/>
      <c r="AP17" s="54"/>
      <c r="AQ17" s="54"/>
      <c r="AR17" s="54"/>
      <c r="AS17" s="54"/>
      <c r="AT17" s="54"/>
      <c r="AU17" s="54"/>
      <c r="AV17" s="54"/>
      <c r="AW17" s="54"/>
      <c r="AX17" s="54"/>
      <c r="AY17" s="54"/>
      <c r="AZ17" s="54"/>
      <c r="BA17" s="54"/>
      <c r="BB17" s="54"/>
      <c r="BC17" s="54"/>
      <c r="BD17" s="54"/>
      <c r="BE17" s="54"/>
      <c r="BF17" s="54"/>
      <c r="BG17" s="54"/>
      <c r="BH17" s="54"/>
      <c r="BI17" s="54"/>
      <c r="BJ17" s="54"/>
      <c r="BK17" s="54"/>
      <c r="BL17" s="54"/>
      <c r="BM17" s="54"/>
      <c r="BN17" s="54"/>
      <c r="BO17" s="54"/>
      <c r="BP17" s="54"/>
      <c r="BQ17" s="54"/>
      <c r="BR17" s="54"/>
      <c r="BS17" s="54"/>
      <c r="BT17" s="54"/>
      <c r="BU17" s="54"/>
      <c r="BV17" s="54"/>
      <c r="BW17" s="54"/>
      <c r="BX17" s="54"/>
      <c r="BY17" s="54"/>
      <c r="BZ17" s="54"/>
      <c r="CA17" s="54"/>
      <c r="CB17" s="54"/>
      <c r="CC17" s="54"/>
      <c r="CD17" s="54"/>
      <c r="CE17" s="54"/>
      <c r="CF17" s="54"/>
      <c r="CG17" s="54"/>
      <c r="CH17" s="54"/>
      <c r="CI17" s="54"/>
      <c r="CJ17" s="54"/>
      <c r="CK17" s="54"/>
      <c r="CL17" s="54"/>
      <c r="CM17" s="54"/>
      <c r="CN17" s="54"/>
      <c r="CO17" s="54"/>
      <c r="CP17" s="54"/>
      <c r="CQ17" s="54"/>
      <c r="CR17" s="54"/>
      <c r="CS17" s="54"/>
      <c r="CT17" s="54"/>
      <c r="CU17" s="54"/>
      <c r="CV17" s="54"/>
      <c r="CW17" s="54"/>
      <c r="CX17" s="54"/>
      <c r="CY17" s="54"/>
      <c r="CZ17" s="54"/>
      <c r="DA17" s="54"/>
      <c r="DB17" s="54"/>
      <c r="DC17" s="54"/>
      <c r="DD17" s="54"/>
      <c r="DE17" s="54"/>
      <c r="DF17" s="54"/>
      <c r="DG17" s="54"/>
      <c r="DH17" s="54"/>
      <c r="DI17" s="54"/>
      <c r="DJ17" s="54"/>
      <c r="DK17" s="54"/>
      <c r="DL17" s="54"/>
      <c r="DM17" s="54"/>
      <c r="DN17" s="54"/>
      <c r="DO17" s="54"/>
      <c r="DP17" s="54"/>
      <c r="DQ17" s="54"/>
      <c r="DR17" s="54"/>
      <c r="DS17" s="54"/>
      <c r="DT17" s="54"/>
      <c r="DU17" s="54"/>
      <c r="DV17" s="54"/>
      <c r="DW17" s="54"/>
      <c r="DX17" s="54"/>
      <c r="DY17" s="54"/>
      <c r="DZ17" s="54"/>
      <c r="EA17" s="54"/>
      <c r="EB17" s="54"/>
      <c r="EC17" s="54"/>
      <c r="ED17" s="54"/>
      <c r="EE17" s="54"/>
      <c r="EF17" s="54"/>
      <c r="EG17" s="54"/>
      <c r="EH17" s="54"/>
      <c r="EI17" s="54"/>
      <c r="EJ17" s="54"/>
      <c r="EK17" s="54"/>
      <c r="EL17" s="54"/>
      <c r="EM17" s="54"/>
      <c r="EN17" s="54"/>
      <c r="EO17" s="54"/>
      <c r="EP17" s="54"/>
      <c r="EQ17" s="54"/>
      <c r="ER17" s="54"/>
      <c r="ES17" s="54"/>
      <c r="ET17" s="54"/>
      <c r="EU17" s="54"/>
      <c r="EV17" s="54"/>
      <c r="EW17" s="54"/>
      <c r="EX17" s="54"/>
      <c r="EY17" s="54"/>
      <c r="EZ17" s="54"/>
      <c r="FA17" s="54"/>
      <c r="FB17" s="54"/>
      <c r="FC17" s="54"/>
      <c r="FD17" s="54"/>
      <c r="FE17" s="54"/>
      <c r="FF17" s="54"/>
      <c r="FG17" s="54"/>
      <c r="FH17" s="54"/>
      <c r="FI17" s="54"/>
      <c r="FJ17" s="54"/>
      <c r="FK17" s="54"/>
      <c r="FL17" s="54"/>
      <c r="FM17" s="54"/>
      <c r="FN17" s="54"/>
      <c r="FO17" s="54"/>
      <c r="FP17" s="54"/>
      <c r="FQ17" s="54"/>
      <c r="FR17" s="54"/>
      <c r="FS17" s="54"/>
      <c r="FT17" s="54"/>
      <c r="FU17" s="54"/>
      <c r="FV17" s="54"/>
      <c r="FW17" s="54"/>
      <c r="FX17" s="54"/>
      <c r="FY17" s="54"/>
      <c r="FZ17" s="54"/>
      <c r="GA17" s="54"/>
      <c r="GB17" s="54"/>
      <c r="GC17" s="54"/>
      <c r="GD17" s="54"/>
      <c r="GE17" s="54"/>
      <c r="GF17" s="54"/>
      <c r="GG17" s="54"/>
      <c r="GH17" s="54"/>
      <c r="GI17" s="54"/>
      <c r="GJ17" s="54"/>
      <c r="GK17" s="54"/>
      <c r="GL17" s="54"/>
      <c r="GM17" s="54"/>
      <c r="GN17" s="54"/>
      <c r="GO17" s="54"/>
      <c r="GP17" s="54"/>
      <c r="GQ17" s="54"/>
      <c r="GR17" s="54"/>
      <c r="GS17" s="54"/>
      <c r="GT17" s="54"/>
      <c r="GU17" s="54"/>
      <c r="GV17" s="54"/>
      <c r="GW17" s="54"/>
      <c r="GX17" s="54"/>
      <c r="GY17" s="54"/>
      <c r="GZ17" s="54"/>
      <c r="HA17" s="54"/>
      <c r="HB17" s="54"/>
    </row>
    <row r="18" spans="1:213" s="43" customFormat="1" ht="33" customHeight="1" x14ac:dyDescent="0.25">
      <c r="A18" s="48">
        <f>A17+1</f>
        <v>12</v>
      </c>
      <c r="B18" s="275" t="s">
        <v>737</v>
      </c>
      <c r="C18" s="275"/>
      <c r="D18" s="275"/>
      <c r="E18" s="275"/>
      <c r="F18" s="275"/>
      <c r="G18" s="54"/>
      <c r="H18" s="54"/>
      <c r="I18" s="54"/>
      <c r="J18" s="54"/>
      <c r="K18" s="54"/>
      <c r="L18" s="54"/>
      <c r="M18" s="54"/>
      <c r="N18" s="54"/>
      <c r="O18" s="54"/>
      <c r="P18" s="54"/>
      <c r="Q18" s="54"/>
      <c r="R18" s="54"/>
      <c r="S18" s="54"/>
      <c r="T18" s="54"/>
      <c r="U18" s="54"/>
      <c r="V18" s="54"/>
      <c r="W18" s="54"/>
      <c r="X18" s="54"/>
      <c r="Y18" s="54"/>
      <c r="Z18" s="54"/>
      <c r="AA18" s="54"/>
      <c r="AB18" s="54"/>
      <c r="AC18" s="54"/>
      <c r="AD18" s="54"/>
      <c r="AE18" s="54"/>
      <c r="AF18" s="54"/>
      <c r="AG18" s="54"/>
      <c r="AH18" s="54"/>
      <c r="AI18" s="54"/>
      <c r="AJ18" s="54"/>
      <c r="AK18" s="54"/>
      <c r="AL18" s="54"/>
      <c r="AM18" s="54"/>
      <c r="AN18" s="54"/>
      <c r="AO18" s="54"/>
      <c r="AP18" s="54"/>
      <c r="AQ18" s="54"/>
      <c r="AR18" s="54"/>
      <c r="AS18" s="54"/>
      <c r="AT18" s="54"/>
      <c r="AU18" s="54"/>
      <c r="AV18" s="54"/>
      <c r="AW18" s="54"/>
      <c r="AX18" s="54"/>
      <c r="AY18" s="54"/>
      <c r="AZ18" s="54"/>
      <c r="BA18" s="54"/>
      <c r="BB18" s="54"/>
      <c r="BC18" s="54"/>
      <c r="BD18" s="54"/>
      <c r="BE18" s="54"/>
      <c r="BF18" s="54"/>
      <c r="BG18" s="54"/>
      <c r="BH18" s="54"/>
      <c r="BI18" s="54"/>
      <c r="BJ18" s="54"/>
      <c r="BK18" s="54"/>
      <c r="BL18" s="54"/>
      <c r="BM18" s="54"/>
      <c r="BN18" s="54"/>
      <c r="BO18" s="54"/>
      <c r="BP18" s="54"/>
      <c r="BQ18" s="54"/>
      <c r="BR18" s="54"/>
      <c r="BS18" s="54"/>
      <c r="BT18" s="54"/>
      <c r="BU18" s="54"/>
      <c r="BV18" s="54"/>
      <c r="BW18" s="54"/>
      <c r="BX18" s="54"/>
      <c r="BY18" s="54"/>
      <c r="BZ18" s="54"/>
      <c r="CA18" s="54"/>
      <c r="CB18" s="54"/>
      <c r="CC18" s="54"/>
      <c r="CD18" s="54"/>
      <c r="CE18" s="54"/>
      <c r="CF18" s="54"/>
      <c r="CG18" s="54"/>
      <c r="CH18" s="54"/>
      <c r="CI18" s="54"/>
      <c r="CJ18" s="54"/>
      <c r="CK18" s="54"/>
      <c r="CL18" s="54"/>
      <c r="CM18" s="54"/>
      <c r="CN18" s="54"/>
      <c r="CO18" s="54"/>
      <c r="CP18" s="54"/>
      <c r="CQ18" s="54"/>
      <c r="CR18" s="54"/>
      <c r="CS18" s="54"/>
      <c r="CT18" s="54"/>
      <c r="CU18" s="54"/>
      <c r="CV18" s="54"/>
      <c r="CW18" s="54"/>
      <c r="CX18" s="54"/>
      <c r="CY18" s="54"/>
      <c r="CZ18" s="54"/>
      <c r="DA18" s="54"/>
      <c r="DB18" s="54"/>
      <c r="DC18" s="54"/>
      <c r="DD18" s="54"/>
      <c r="DE18" s="54"/>
      <c r="DF18" s="54"/>
      <c r="DG18" s="54"/>
      <c r="DH18" s="54"/>
      <c r="DI18" s="54"/>
      <c r="DJ18" s="54"/>
      <c r="DK18" s="54"/>
      <c r="DL18" s="54"/>
      <c r="DM18" s="54"/>
      <c r="DN18" s="54"/>
      <c r="DO18" s="54"/>
      <c r="DP18" s="54"/>
      <c r="DQ18" s="54"/>
      <c r="DR18" s="54"/>
      <c r="DS18" s="54"/>
      <c r="DT18" s="54"/>
      <c r="DU18" s="54"/>
      <c r="DV18" s="54"/>
      <c r="DW18" s="54"/>
      <c r="DX18" s="54"/>
      <c r="DY18" s="54"/>
      <c r="DZ18" s="54"/>
      <c r="EA18" s="54"/>
      <c r="EB18" s="54"/>
      <c r="EC18" s="54"/>
      <c r="ED18" s="54"/>
      <c r="EE18" s="54"/>
      <c r="EF18" s="54"/>
      <c r="EG18" s="54"/>
      <c r="EH18" s="54"/>
      <c r="EI18" s="54"/>
      <c r="EJ18" s="54"/>
      <c r="EK18" s="54"/>
      <c r="EL18" s="54"/>
      <c r="EM18" s="54"/>
      <c r="EN18" s="54"/>
      <c r="EO18" s="54"/>
      <c r="EP18" s="54"/>
      <c r="EQ18" s="54"/>
      <c r="ER18" s="54"/>
      <c r="ES18" s="54"/>
      <c r="ET18" s="54"/>
      <c r="EU18" s="54"/>
      <c r="EV18" s="54"/>
      <c r="EW18" s="54"/>
      <c r="EX18" s="54"/>
      <c r="EY18" s="54"/>
      <c r="EZ18" s="54"/>
      <c r="FA18" s="54"/>
      <c r="FB18" s="54"/>
      <c r="FC18" s="54"/>
      <c r="FD18" s="54"/>
      <c r="FE18" s="54"/>
      <c r="FF18" s="54"/>
      <c r="FG18" s="54"/>
      <c r="FH18" s="54"/>
      <c r="FI18" s="54"/>
      <c r="FJ18" s="54"/>
      <c r="FK18" s="54"/>
      <c r="FL18" s="54"/>
      <c r="FM18" s="54"/>
      <c r="FN18" s="54"/>
      <c r="FO18" s="54"/>
      <c r="FP18" s="54"/>
      <c r="FQ18" s="54"/>
      <c r="FR18" s="54"/>
      <c r="FS18" s="54"/>
      <c r="FT18" s="54"/>
      <c r="FU18" s="54"/>
      <c r="FV18" s="54"/>
      <c r="FW18" s="54"/>
      <c r="FX18" s="54"/>
      <c r="FY18" s="54"/>
      <c r="FZ18" s="54"/>
      <c r="GA18" s="54"/>
      <c r="GB18" s="54"/>
      <c r="GC18" s="54"/>
      <c r="GD18" s="54"/>
      <c r="GE18" s="54"/>
      <c r="GF18" s="54"/>
      <c r="GG18" s="54"/>
      <c r="GH18" s="54"/>
      <c r="GI18" s="54"/>
      <c r="GJ18" s="54"/>
      <c r="GK18" s="54"/>
      <c r="GL18" s="54"/>
      <c r="GM18" s="54"/>
      <c r="GN18" s="54"/>
      <c r="GO18" s="54"/>
      <c r="GP18" s="54"/>
      <c r="GQ18" s="54"/>
      <c r="GR18" s="54"/>
      <c r="GS18" s="54"/>
      <c r="GT18" s="54"/>
      <c r="GU18" s="54"/>
      <c r="GV18" s="54"/>
      <c r="GW18" s="54"/>
      <c r="GX18" s="54"/>
      <c r="GY18" s="54"/>
      <c r="GZ18" s="54"/>
      <c r="HA18" s="54"/>
      <c r="HB18" s="54"/>
      <c r="HC18" s="54"/>
      <c r="HD18" s="54"/>
      <c r="HE18" s="54"/>
    </row>
    <row r="19" spans="1:213" s="43" customFormat="1" ht="47.25" x14ac:dyDescent="0.25">
      <c r="A19" s="53">
        <f t="shared" si="0"/>
        <v>13</v>
      </c>
      <c r="B19" s="60" t="s">
        <v>739</v>
      </c>
      <c r="C19" s="185" t="s">
        <v>89</v>
      </c>
      <c r="D19" s="204">
        <v>15</v>
      </c>
      <c r="E19" s="204">
        <v>15</v>
      </c>
      <c r="F19" s="5">
        <f>E19*100/D19</f>
        <v>100</v>
      </c>
      <c r="G19" s="54"/>
      <c r="H19" s="54"/>
      <c r="I19" s="54"/>
      <c r="J19" s="54"/>
      <c r="K19" s="54"/>
      <c r="P19" s="54"/>
      <c r="Q19" s="54"/>
      <c r="R19" s="54"/>
      <c r="S19" s="54"/>
      <c r="T19" s="54"/>
      <c r="U19" s="54"/>
      <c r="V19" s="54"/>
      <c r="W19" s="54"/>
      <c r="X19" s="54"/>
      <c r="Y19" s="54"/>
      <c r="Z19" s="54"/>
      <c r="AA19" s="54"/>
      <c r="AB19" s="54"/>
      <c r="AC19" s="54"/>
      <c r="AD19" s="54"/>
      <c r="AE19" s="54"/>
      <c r="AF19" s="54"/>
      <c r="AG19" s="54"/>
      <c r="AH19" s="54"/>
      <c r="AI19" s="54"/>
      <c r="AJ19" s="54"/>
      <c r="AK19" s="54"/>
      <c r="AL19" s="54"/>
      <c r="AM19" s="54"/>
      <c r="AN19" s="54"/>
      <c r="AO19" s="54"/>
      <c r="AP19" s="54"/>
      <c r="AQ19" s="54"/>
      <c r="AR19" s="54"/>
      <c r="AS19" s="54"/>
      <c r="AT19" s="54"/>
      <c r="AU19" s="54"/>
      <c r="AV19" s="54"/>
      <c r="AW19" s="54"/>
      <c r="AX19" s="54"/>
      <c r="AY19" s="54"/>
      <c r="AZ19" s="54"/>
      <c r="BA19" s="54"/>
      <c r="BB19" s="54"/>
      <c r="BC19" s="54"/>
      <c r="BD19" s="54"/>
      <c r="BE19" s="54"/>
      <c r="BF19" s="54"/>
      <c r="BG19" s="54"/>
      <c r="BH19" s="54"/>
      <c r="BI19" s="54"/>
      <c r="BJ19" s="54"/>
      <c r="BK19" s="54"/>
      <c r="BL19" s="54"/>
      <c r="BM19" s="54"/>
      <c r="BN19" s="54"/>
      <c r="BO19" s="54"/>
      <c r="BP19" s="54"/>
      <c r="BQ19" s="54"/>
      <c r="BR19" s="54"/>
      <c r="BS19" s="54"/>
      <c r="BT19" s="54"/>
      <c r="BU19" s="54"/>
      <c r="BV19" s="54"/>
      <c r="BW19" s="54"/>
      <c r="BX19" s="54"/>
      <c r="BY19" s="54"/>
      <c r="BZ19" s="54"/>
      <c r="CA19" s="54"/>
      <c r="CB19" s="54"/>
      <c r="CC19" s="54"/>
      <c r="CD19" s="54"/>
      <c r="CE19" s="54"/>
      <c r="CF19" s="54"/>
      <c r="CG19" s="54"/>
      <c r="CH19" s="54"/>
      <c r="CI19" s="54"/>
      <c r="CJ19" s="54"/>
      <c r="CK19" s="54"/>
      <c r="CL19" s="54"/>
      <c r="CM19" s="54"/>
      <c r="CN19" s="54"/>
      <c r="CO19" s="54"/>
      <c r="CP19" s="54"/>
      <c r="CQ19" s="54"/>
      <c r="CR19" s="54"/>
      <c r="CS19" s="54"/>
      <c r="CT19" s="54"/>
      <c r="CU19" s="54"/>
      <c r="CV19" s="54"/>
      <c r="CW19" s="54"/>
      <c r="CX19" s="54"/>
      <c r="CY19" s="54"/>
      <c r="CZ19" s="54"/>
      <c r="DA19" s="54"/>
      <c r="DB19" s="54"/>
      <c r="DC19" s="54"/>
      <c r="DD19" s="54"/>
      <c r="DE19" s="54"/>
      <c r="DF19" s="54"/>
      <c r="DG19" s="54"/>
      <c r="DH19" s="54"/>
      <c r="DI19" s="54"/>
      <c r="DJ19" s="54"/>
      <c r="DK19" s="54"/>
      <c r="DL19" s="54"/>
      <c r="DM19" s="54"/>
      <c r="DN19" s="54"/>
      <c r="DO19" s="54"/>
      <c r="DP19" s="54"/>
      <c r="DQ19" s="54"/>
      <c r="DR19" s="54"/>
      <c r="DS19" s="54"/>
      <c r="DT19" s="54"/>
      <c r="DU19" s="54"/>
      <c r="DV19" s="54"/>
      <c r="DW19" s="54"/>
      <c r="DX19" s="54"/>
      <c r="DY19" s="54"/>
      <c r="DZ19" s="54"/>
      <c r="EA19" s="54"/>
      <c r="EB19" s="54"/>
      <c r="EC19" s="54"/>
      <c r="ED19" s="54"/>
      <c r="EE19" s="54"/>
      <c r="EF19" s="54"/>
      <c r="EG19" s="54"/>
      <c r="EH19" s="54"/>
      <c r="EI19" s="54"/>
      <c r="EJ19" s="54"/>
      <c r="EK19" s="54"/>
      <c r="EL19" s="54"/>
      <c r="EM19" s="54"/>
      <c r="EN19" s="54"/>
      <c r="EO19" s="54"/>
      <c r="EP19" s="54"/>
      <c r="EQ19" s="54"/>
      <c r="ER19" s="54"/>
      <c r="ES19" s="54"/>
      <c r="ET19" s="54"/>
      <c r="EU19" s="54"/>
      <c r="EV19" s="54"/>
      <c r="EW19" s="54"/>
      <c r="EX19" s="54"/>
      <c r="EY19" s="54"/>
      <c r="EZ19" s="54"/>
      <c r="FA19" s="54"/>
      <c r="FB19" s="54"/>
      <c r="FC19" s="54"/>
      <c r="FD19" s="54"/>
      <c r="FE19" s="54"/>
      <c r="FF19" s="54"/>
      <c r="FG19" s="54"/>
      <c r="FH19" s="54"/>
      <c r="FI19" s="54"/>
      <c r="FJ19" s="54"/>
      <c r="FK19" s="54"/>
      <c r="FL19" s="54"/>
      <c r="FM19" s="54"/>
      <c r="FN19" s="54"/>
      <c r="FO19" s="54"/>
      <c r="FP19" s="54"/>
      <c r="FQ19" s="54"/>
      <c r="FR19" s="54"/>
      <c r="FS19" s="54"/>
      <c r="FT19" s="54"/>
      <c r="FU19" s="54"/>
      <c r="FV19" s="54"/>
      <c r="FW19" s="54"/>
      <c r="FX19" s="54"/>
      <c r="FY19" s="54"/>
      <c r="FZ19" s="54"/>
      <c r="GA19" s="54"/>
      <c r="GB19" s="54"/>
      <c r="GC19" s="54"/>
      <c r="GD19" s="54"/>
      <c r="GE19" s="54"/>
      <c r="GF19" s="54"/>
      <c r="GG19" s="54"/>
      <c r="GH19" s="54"/>
      <c r="GI19" s="54"/>
      <c r="GJ19" s="54"/>
      <c r="GK19" s="54"/>
      <c r="GL19" s="54"/>
      <c r="GM19" s="54"/>
      <c r="GN19" s="54"/>
      <c r="GO19" s="54"/>
      <c r="GP19" s="54"/>
      <c r="GQ19" s="54"/>
      <c r="GR19" s="54"/>
      <c r="GS19" s="54"/>
      <c r="GT19" s="54"/>
      <c r="GU19" s="54"/>
      <c r="GV19" s="54"/>
      <c r="GW19" s="54"/>
      <c r="GX19" s="54"/>
      <c r="GY19" s="54"/>
      <c r="GZ19" s="54"/>
      <c r="HA19" s="54"/>
      <c r="HB19" s="54"/>
      <c r="HC19" s="54"/>
      <c r="HD19" s="54"/>
      <c r="HE19" s="54"/>
    </row>
    <row r="20" spans="1:213" ht="33" customHeight="1" x14ac:dyDescent="0.25">
      <c r="A20" s="53">
        <f t="shared" si="0"/>
        <v>14</v>
      </c>
      <c r="B20" s="286" t="s">
        <v>738</v>
      </c>
      <c r="C20" s="287"/>
      <c r="D20" s="287"/>
      <c r="E20" s="287"/>
      <c r="F20" s="288"/>
      <c r="G20" s="54"/>
      <c r="H20" s="54"/>
      <c r="I20" s="54"/>
      <c r="J20" s="54"/>
      <c r="K20" s="54"/>
      <c r="L20" s="62"/>
      <c r="M20" s="54"/>
      <c r="N20" s="54"/>
      <c r="O20" s="54"/>
      <c r="P20" s="54"/>
      <c r="Q20" s="54"/>
      <c r="R20" s="54"/>
      <c r="S20" s="54"/>
      <c r="T20" s="54"/>
      <c r="U20" s="54"/>
      <c r="V20" s="54"/>
      <c r="W20" s="54"/>
      <c r="X20" s="54"/>
      <c r="Y20" s="54"/>
      <c r="Z20" s="54"/>
      <c r="AA20" s="54"/>
      <c r="AB20" s="54"/>
      <c r="AC20" s="54"/>
      <c r="AD20" s="54"/>
      <c r="AE20" s="54"/>
      <c r="AF20" s="54"/>
      <c r="AG20" s="54"/>
      <c r="AH20" s="54"/>
      <c r="AI20" s="54"/>
      <c r="AJ20" s="54"/>
      <c r="AK20" s="54"/>
      <c r="AL20" s="54"/>
      <c r="AM20" s="54"/>
      <c r="AN20" s="54"/>
      <c r="AO20" s="54"/>
      <c r="AP20" s="54"/>
      <c r="AQ20" s="54"/>
      <c r="AR20" s="54"/>
      <c r="AS20" s="54"/>
      <c r="AT20" s="54"/>
      <c r="AU20" s="54"/>
      <c r="AV20" s="54"/>
      <c r="AW20" s="54"/>
      <c r="AX20" s="54"/>
      <c r="AY20" s="54"/>
      <c r="AZ20" s="54"/>
      <c r="BA20" s="54"/>
      <c r="BB20" s="54"/>
      <c r="BC20" s="54"/>
      <c r="BD20" s="54"/>
      <c r="BE20" s="54"/>
      <c r="BF20" s="54"/>
      <c r="BG20" s="54"/>
      <c r="BH20" s="54"/>
      <c r="BI20" s="54"/>
      <c r="BJ20" s="54"/>
      <c r="BK20" s="54"/>
      <c r="BL20" s="54"/>
      <c r="BM20" s="54"/>
      <c r="BN20" s="54"/>
      <c r="BO20" s="54"/>
      <c r="BP20" s="54"/>
      <c r="BQ20" s="54"/>
      <c r="BR20" s="54"/>
      <c r="BS20" s="54"/>
      <c r="BT20" s="54"/>
      <c r="BU20" s="54"/>
      <c r="BV20" s="54"/>
      <c r="BW20" s="54"/>
      <c r="BX20" s="54"/>
      <c r="BY20" s="54"/>
      <c r="BZ20" s="54"/>
      <c r="CA20" s="54"/>
      <c r="CB20" s="54"/>
      <c r="CC20" s="54"/>
      <c r="CD20" s="54"/>
      <c r="CE20" s="54"/>
      <c r="CF20" s="54"/>
      <c r="CG20" s="54"/>
      <c r="CH20" s="54"/>
      <c r="CI20" s="54"/>
      <c r="CJ20" s="54"/>
      <c r="CK20" s="54"/>
      <c r="CL20" s="54"/>
      <c r="CM20" s="54"/>
      <c r="CN20" s="54"/>
      <c r="CO20" s="54"/>
      <c r="CP20" s="54"/>
      <c r="CQ20" s="54"/>
      <c r="CR20" s="54"/>
      <c r="CS20" s="54"/>
      <c r="CT20" s="54"/>
      <c r="CU20" s="54"/>
      <c r="CV20" s="54"/>
      <c r="CW20" s="54"/>
      <c r="CX20" s="54"/>
      <c r="CY20" s="54"/>
      <c r="CZ20" s="54"/>
      <c r="DA20" s="54"/>
      <c r="DB20" s="54"/>
      <c r="DC20" s="54"/>
      <c r="DD20" s="54"/>
      <c r="DE20" s="54"/>
      <c r="DF20" s="54"/>
      <c r="DG20" s="54"/>
      <c r="DH20" s="54"/>
      <c r="DI20" s="54"/>
      <c r="DJ20" s="54"/>
      <c r="DK20" s="54"/>
      <c r="DL20" s="54"/>
      <c r="DM20" s="54"/>
      <c r="DN20" s="54"/>
      <c r="DO20" s="54"/>
      <c r="DP20" s="54"/>
      <c r="DQ20" s="54"/>
      <c r="DR20" s="54"/>
      <c r="DS20" s="54"/>
      <c r="DT20" s="54"/>
      <c r="DU20" s="54"/>
      <c r="DV20" s="54"/>
      <c r="DW20" s="54"/>
      <c r="DX20" s="54"/>
      <c r="DY20" s="54"/>
      <c r="DZ20" s="54"/>
      <c r="EA20" s="54"/>
      <c r="EB20" s="54"/>
      <c r="EC20" s="54"/>
      <c r="ED20" s="54"/>
      <c r="EE20" s="54"/>
      <c r="EF20" s="54"/>
      <c r="EG20" s="54"/>
      <c r="EH20" s="54"/>
      <c r="EI20" s="54"/>
      <c r="EJ20" s="54"/>
      <c r="EK20" s="54"/>
      <c r="EL20" s="54"/>
      <c r="EM20" s="54"/>
      <c r="EN20" s="54"/>
      <c r="EO20" s="54"/>
      <c r="EP20" s="54"/>
      <c r="EQ20" s="54"/>
      <c r="ER20" s="54"/>
      <c r="ES20" s="54"/>
      <c r="ET20" s="54"/>
      <c r="EU20" s="54"/>
      <c r="EV20" s="54"/>
      <c r="EW20" s="54"/>
      <c r="EX20" s="54"/>
      <c r="EY20" s="54"/>
      <c r="EZ20" s="54"/>
      <c r="FA20" s="54"/>
      <c r="FB20" s="54"/>
      <c r="FC20" s="54"/>
      <c r="FD20" s="54"/>
      <c r="FE20" s="54"/>
      <c r="FF20" s="54"/>
      <c r="FG20" s="54"/>
      <c r="FH20" s="54"/>
      <c r="FI20" s="54"/>
      <c r="FJ20" s="54"/>
      <c r="FK20" s="54"/>
      <c r="FL20" s="54"/>
      <c r="FM20" s="54"/>
      <c r="FN20" s="54"/>
      <c r="FO20" s="54"/>
      <c r="FP20" s="54"/>
      <c r="FQ20" s="54"/>
      <c r="FR20" s="54"/>
      <c r="FS20" s="54"/>
      <c r="FT20" s="54"/>
      <c r="FU20" s="54"/>
      <c r="FV20" s="54"/>
      <c r="FW20" s="54"/>
      <c r="FX20" s="54"/>
      <c r="FY20" s="54"/>
      <c r="FZ20" s="54"/>
      <c r="GA20" s="54"/>
      <c r="GB20" s="54"/>
      <c r="GC20" s="54"/>
      <c r="GD20" s="54"/>
      <c r="GE20" s="54"/>
      <c r="GF20" s="54"/>
      <c r="GG20" s="54"/>
      <c r="GH20" s="54"/>
      <c r="GI20" s="54"/>
      <c r="GJ20" s="54"/>
      <c r="GK20" s="54"/>
      <c r="GL20" s="54"/>
      <c r="GM20" s="54"/>
      <c r="GN20" s="54"/>
      <c r="GO20" s="54"/>
      <c r="GP20" s="54"/>
      <c r="GQ20" s="54"/>
      <c r="GR20" s="54"/>
      <c r="GS20" s="54"/>
      <c r="GT20" s="54"/>
      <c r="GU20" s="54"/>
      <c r="GV20" s="54"/>
      <c r="GW20" s="54"/>
      <c r="GX20" s="54"/>
      <c r="GY20" s="54"/>
      <c r="GZ20" s="54"/>
      <c r="HA20" s="54"/>
      <c r="HB20" s="54"/>
    </row>
    <row r="21" spans="1:213" ht="63" x14ac:dyDescent="0.25">
      <c r="A21" s="53">
        <f t="shared" si="0"/>
        <v>15</v>
      </c>
      <c r="B21" s="63" t="s">
        <v>741</v>
      </c>
      <c r="C21" s="185" t="s">
        <v>89</v>
      </c>
      <c r="D21" s="198">
        <v>0</v>
      </c>
      <c r="E21" s="198">
        <v>0</v>
      </c>
      <c r="F21" s="232">
        <v>100</v>
      </c>
      <c r="G21" s="54"/>
      <c r="H21" s="54"/>
      <c r="I21" s="54"/>
      <c r="J21" s="54"/>
      <c r="K21" s="54"/>
      <c r="L21" s="62"/>
      <c r="M21" s="54"/>
      <c r="N21" s="54"/>
      <c r="O21" s="54"/>
      <c r="P21" s="54"/>
      <c r="Q21" s="54"/>
      <c r="R21" s="54"/>
      <c r="S21" s="54"/>
      <c r="T21" s="54"/>
      <c r="U21" s="54"/>
      <c r="V21" s="54"/>
      <c r="W21" s="54"/>
      <c r="X21" s="54"/>
      <c r="Y21" s="54"/>
      <c r="Z21" s="54"/>
      <c r="AA21" s="54"/>
      <c r="AB21" s="54"/>
      <c r="AC21" s="54"/>
      <c r="AD21" s="54"/>
      <c r="AE21" s="54"/>
      <c r="AF21" s="54"/>
      <c r="AG21" s="54"/>
      <c r="AH21" s="54"/>
      <c r="AI21" s="54"/>
      <c r="AJ21" s="54"/>
      <c r="AK21" s="54"/>
      <c r="AL21" s="54"/>
      <c r="AM21" s="54"/>
      <c r="AN21" s="54"/>
      <c r="AO21" s="54"/>
      <c r="AP21" s="54"/>
      <c r="AQ21" s="54"/>
      <c r="AR21" s="54"/>
      <c r="AS21" s="54"/>
      <c r="AT21" s="54"/>
      <c r="AU21" s="54"/>
      <c r="AV21" s="54"/>
      <c r="AW21" s="54"/>
      <c r="AX21" s="54"/>
      <c r="AY21" s="54"/>
      <c r="AZ21" s="54"/>
      <c r="BA21" s="54"/>
      <c r="BB21" s="54"/>
      <c r="BC21" s="54"/>
      <c r="BD21" s="54"/>
      <c r="BE21" s="54"/>
      <c r="BF21" s="54"/>
      <c r="BG21" s="54"/>
      <c r="BH21" s="54"/>
      <c r="BI21" s="54"/>
      <c r="BJ21" s="54"/>
      <c r="BK21" s="54"/>
      <c r="BL21" s="54"/>
      <c r="BM21" s="54"/>
      <c r="BN21" s="54"/>
      <c r="BO21" s="54"/>
      <c r="BP21" s="54"/>
      <c r="BQ21" s="54"/>
      <c r="BR21" s="54"/>
      <c r="BS21" s="54"/>
      <c r="BT21" s="54"/>
      <c r="BU21" s="54"/>
      <c r="BV21" s="54"/>
      <c r="BW21" s="54"/>
      <c r="BX21" s="54"/>
      <c r="BY21" s="54"/>
      <c r="BZ21" s="54"/>
      <c r="CA21" s="54"/>
      <c r="CB21" s="54"/>
      <c r="CC21" s="54"/>
      <c r="CD21" s="54"/>
      <c r="CE21" s="54"/>
      <c r="CF21" s="54"/>
      <c r="CG21" s="54"/>
      <c r="CH21" s="54"/>
      <c r="CI21" s="54"/>
      <c r="CJ21" s="54"/>
      <c r="CK21" s="54"/>
      <c r="CL21" s="54"/>
      <c r="CM21" s="54"/>
      <c r="CN21" s="54"/>
      <c r="CO21" s="54"/>
      <c r="CP21" s="54"/>
      <c r="CQ21" s="54"/>
      <c r="CR21" s="54"/>
      <c r="CS21" s="54"/>
      <c r="CT21" s="54"/>
      <c r="CU21" s="54"/>
      <c r="CV21" s="54"/>
      <c r="CW21" s="54"/>
      <c r="CX21" s="54"/>
      <c r="CY21" s="54"/>
      <c r="CZ21" s="54"/>
      <c r="DA21" s="54"/>
      <c r="DB21" s="54"/>
      <c r="DC21" s="54"/>
      <c r="DD21" s="54"/>
      <c r="DE21" s="54"/>
      <c r="DF21" s="54"/>
      <c r="DG21" s="54"/>
      <c r="DH21" s="54"/>
      <c r="DI21" s="54"/>
      <c r="DJ21" s="54"/>
      <c r="DK21" s="54"/>
      <c r="DL21" s="54"/>
      <c r="DM21" s="54"/>
      <c r="DN21" s="54"/>
      <c r="DO21" s="54"/>
      <c r="DP21" s="54"/>
      <c r="DQ21" s="54"/>
      <c r="DR21" s="54"/>
      <c r="DS21" s="54"/>
      <c r="DT21" s="54"/>
      <c r="DU21" s="54"/>
      <c r="DV21" s="54"/>
      <c r="DW21" s="54"/>
      <c r="DX21" s="54"/>
      <c r="DY21" s="54"/>
      <c r="DZ21" s="54"/>
      <c r="EA21" s="54"/>
      <c r="EB21" s="54"/>
      <c r="EC21" s="54"/>
      <c r="ED21" s="54"/>
      <c r="EE21" s="54"/>
      <c r="EF21" s="54"/>
      <c r="EG21" s="54"/>
      <c r="EH21" s="54"/>
      <c r="EI21" s="54"/>
      <c r="EJ21" s="54"/>
      <c r="EK21" s="54"/>
      <c r="EL21" s="54"/>
      <c r="EM21" s="54"/>
      <c r="EN21" s="54"/>
      <c r="EO21" s="54"/>
      <c r="EP21" s="54"/>
      <c r="EQ21" s="54"/>
      <c r="ER21" s="54"/>
      <c r="ES21" s="54"/>
      <c r="ET21" s="54"/>
      <c r="EU21" s="54"/>
      <c r="EV21" s="54"/>
      <c r="EW21" s="54"/>
      <c r="EX21" s="54"/>
      <c r="EY21" s="54"/>
      <c r="EZ21" s="54"/>
      <c r="FA21" s="54"/>
      <c r="FB21" s="54"/>
      <c r="FC21" s="54"/>
      <c r="FD21" s="54"/>
      <c r="FE21" s="54"/>
      <c r="FF21" s="54"/>
      <c r="FG21" s="54"/>
      <c r="FH21" s="54"/>
      <c r="FI21" s="54"/>
      <c r="FJ21" s="54"/>
      <c r="FK21" s="54"/>
      <c r="FL21" s="54"/>
      <c r="FM21" s="54"/>
      <c r="FN21" s="54"/>
      <c r="FO21" s="54"/>
      <c r="FP21" s="54"/>
      <c r="FQ21" s="54"/>
      <c r="FR21" s="54"/>
      <c r="FS21" s="54"/>
      <c r="FT21" s="54"/>
      <c r="FU21" s="54"/>
      <c r="FV21" s="54"/>
      <c r="FW21" s="54"/>
      <c r="FX21" s="54"/>
      <c r="FY21" s="54"/>
      <c r="FZ21" s="54"/>
      <c r="GA21" s="54"/>
      <c r="GB21" s="54"/>
      <c r="GC21" s="54"/>
      <c r="GD21" s="54"/>
      <c r="GE21" s="54"/>
      <c r="GF21" s="54"/>
      <c r="GG21" s="54"/>
      <c r="GH21" s="54"/>
      <c r="GI21" s="54"/>
      <c r="GJ21" s="54"/>
      <c r="GK21" s="54"/>
      <c r="GL21" s="54"/>
      <c r="GM21" s="54"/>
      <c r="GN21" s="54"/>
      <c r="GO21" s="54"/>
      <c r="GP21" s="54"/>
      <c r="GQ21" s="54"/>
      <c r="GR21" s="54"/>
      <c r="GS21" s="54"/>
      <c r="GT21" s="54"/>
      <c r="GU21" s="54"/>
      <c r="GV21" s="54"/>
      <c r="GW21" s="54"/>
      <c r="GX21" s="54"/>
      <c r="GY21" s="54"/>
      <c r="GZ21" s="54"/>
      <c r="HA21" s="54"/>
      <c r="HB21" s="54"/>
    </row>
    <row r="22" spans="1:213" ht="63" x14ac:dyDescent="0.25">
      <c r="A22" s="53">
        <f t="shared" si="0"/>
        <v>16</v>
      </c>
      <c r="B22" s="64" t="s">
        <v>740</v>
      </c>
      <c r="C22" s="185" t="s">
        <v>89</v>
      </c>
      <c r="D22" s="198">
        <v>137</v>
      </c>
      <c r="E22" s="198">
        <v>137</v>
      </c>
      <c r="F22" s="232">
        <f>E22*100/D22</f>
        <v>100</v>
      </c>
      <c r="G22" s="54"/>
      <c r="H22" s="54"/>
      <c r="I22" s="54"/>
      <c r="J22" s="54"/>
      <c r="K22" s="54"/>
      <c r="L22" s="62"/>
      <c r="M22" s="54"/>
      <c r="N22" s="54"/>
      <c r="O22" s="54"/>
      <c r="P22" s="54"/>
      <c r="Q22" s="54"/>
      <c r="R22" s="54"/>
      <c r="S22" s="54"/>
      <c r="T22" s="54"/>
      <c r="U22" s="54"/>
      <c r="V22" s="54"/>
      <c r="W22" s="54"/>
      <c r="X22" s="54"/>
      <c r="Y22" s="54"/>
      <c r="Z22" s="54"/>
      <c r="AA22" s="54"/>
      <c r="AB22" s="54"/>
      <c r="AC22" s="54"/>
      <c r="AD22" s="54"/>
      <c r="AE22" s="54"/>
      <c r="AF22" s="54"/>
      <c r="AG22" s="54"/>
      <c r="AH22" s="54"/>
      <c r="AI22" s="54"/>
      <c r="AJ22" s="54"/>
      <c r="AK22" s="54"/>
      <c r="AL22" s="54"/>
      <c r="AM22" s="54"/>
      <c r="AN22" s="54"/>
      <c r="AO22" s="54"/>
      <c r="AP22" s="54"/>
      <c r="AQ22" s="54"/>
      <c r="AR22" s="54"/>
      <c r="AS22" s="54"/>
      <c r="AT22" s="54"/>
      <c r="AU22" s="54"/>
      <c r="AV22" s="54"/>
      <c r="AW22" s="54"/>
      <c r="AX22" s="54"/>
      <c r="AY22" s="54"/>
      <c r="AZ22" s="54"/>
      <c r="BA22" s="54"/>
      <c r="BB22" s="54"/>
      <c r="BC22" s="54"/>
      <c r="BD22" s="54"/>
      <c r="BE22" s="54"/>
      <c r="BF22" s="54"/>
      <c r="BG22" s="54"/>
      <c r="BH22" s="54"/>
      <c r="BI22" s="54"/>
      <c r="BJ22" s="54"/>
      <c r="BK22" s="54"/>
      <c r="BL22" s="54"/>
      <c r="BM22" s="54"/>
      <c r="BN22" s="54"/>
      <c r="BO22" s="54"/>
      <c r="BP22" s="54"/>
      <c r="BQ22" s="54"/>
      <c r="BR22" s="54"/>
      <c r="BS22" s="54"/>
      <c r="BT22" s="54"/>
      <c r="BU22" s="54"/>
      <c r="BV22" s="54"/>
      <c r="BW22" s="54"/>
      <c r="BX22" s="54"/>
      <c r="BY22" s="54"/>
      <c r="BZ22" s="54"/>
      <c r="CA22" s="54"/>
      <c r="CB22" s="54"/>
      <c r="CC22" s="54"/>
      <c r="CD22" s="54"/>
      <c r="CE22" s="54"/>
      <c r="CF22" s="54"/>
      <c r="CG22" s="54"/>
      <c r="CH22" s="54"/>
      <c r="CI22" s="54"/>
      <c r="CJ22" s="54"/>
      <c r="CK22" s="54"/>
      <c r="CL22" s="54"/>
      <c r="CM22" s="54"/>
      <c r="CN22" s="54"/>
      <c r="CO22" s="54"/>
      <c r="CP22" s="54"/>
      <c r="CQ22" s="54"/>
      <c r="CR22" s="54"/>
      <c r="CS22" s="54"/>
      <c r="CT22" s="54"/>
      <c r="CU22" s="54"/>
      <c r="CV22" s="54"/>
      <c r="CW22" s="54"/>
      <c r="CX22" s="54"/>
      <c r="CY22" s="54"/>
      <c r="CZ22" s="54"/>
      <c r="DA22" s="54"/>
      <c r="DB22" s="54"/>
      <c r="DC22" s="54"/>
      <c r="DD22" s="54"/>
      <c r="DE22" s="54"/>
      <c r="DF22" s="54"/>
      <c r="DG22" s="54"/>
      <c r="DH22" s="54"/>
      <c r="DI22" s="54"/>
      <c r="DJ22" s="54"/>
      <c r="DK22" s="54"/>
      <c r="DL22" s="54"/>
      <c r="DM22" s="54"/>
      <c r="DN22" s="54"/>
      <c r="DO22" s="54"/>
      <c r="DP22" s="54"/>
      <c r="DQ22" s="54"/>
      <c r="DR22" s="54"/>
      <c r="DS22" s="54"/>
      <c r="DT22" s="54"/>
      <c r="DU22" s="54"/>
      <c r="DV22" s="54"/>
      <c r="DW22" s="54"/>
      <c r="DX22" s="54"/>
      <c r="DY22" s="54"/>
      <c r="DZ22" s="54"/>
      <c r="EA22" s="54"/>
      <c r="EB22" s="54"/>
      <c r="EC22" s="54"/>
      <c r="ED22" s="54"/>
      <c r="EE22" s="54"/>
      <c r="EF22" s="54"/>
      <c r="EG22" s="54"/>
      <c r="EH22" s="54"/>
      <c r="EI22" s="54"/>
      <c r="EJ22" s="54"/>
      <c r="EK22" s="54"/>
      <c r="EL22" s="54"/>
      <c r="EM22" s="54"/>
      <c r="EN22" s="54"/>
      <c r="EO22" s="54"/>
      <c r="EP22" s="54"/>
      <c r="EQ22" s="54"/>
      <c r="ER22" s="54"/>
      <c r="ES22" s="54"/>
      <c r="ET22" s="54"/>
      <c r="EU22" s="54"/>
      <c r="EV22" s="54"/>
      <c r="EW22" s="54"/>
      <c r="EX22" s="54"/>
      <c r="EY22" s="54"/>
      <c r="EZ22" s="54"/>
      <c r="FA22" s="54"/>
      <c r="FB22" s="54"/>
      <c r="FC22" s="54"/>
      <c r="FD22" s="54"/>
      <c r="FE22" s="54"/>
      <c r="FF22" s="54"/>
      <c r="FG22" s="54"/>
      <c r="FH22" s="54"/>
      <c r="FI22" s="54"/>
      <c r="FJ22" s="54"/>
      <c r="FK22" s="54"/>
      <c r="FL22" s="54"/>
      <c r="FM22" s="54"/>
      <c r="FN22" s="54"/>
      <c r="FO22" s="54"/>
      <c r="FP22" s="54"/>
      <c r="FQ22" s="54"/>
      <c r="FR22" s="54"/>
      <c r="FS22" s="54"/>
      <c r="FT22" s="54"/>
      <c r="FU22" s="54"/>
      <c r="FV22" s="54"/>
      <c r="FW22" s="54"/>
      <c r="FX22" s="54"/>
      <c r="FY22" s="54"/>
      <c r="FZ22" s="54"/>
      <c r="GA22" s="54"/>
      <c r="GB22" s="54"/>
      <c r="GC22" s="54"/>
      <c r="GD22" s="54"/>
      <c r="GE22" s="54"/>
      <c r="GF22" s="54"/>
      <c r="GG22" s="54"/>
      <c r="GH22" s="54"/>
      <c r="GI22" s="54"/>
      <c r="GJ22" s="54"/>
      <c r="GK22" s="54"/>
      <c r="GL22" s="54"/>
      <c r="GM22" s="54"/>
      <c r="GN22" s="54"/>
      <c r="GO22" s="54"/>
      <c r="GP22" s="54"/>
      <c r="GQ22" s="54"/>
      <c r="GR22" s="54"/>
      <c r="GS22" s="54"/>
      <c r="GT22" s="54"/>
      <c r="GU22" s="54"/>
      <c r="GV22" s="54"/>
      <c r="GW22" s="54"/>
      <c r="GX22" s="54"/>
      <c r="GY22" s="54"/>
      <c r="GZ22" s="54"/>
      <c r="HA22" s="54"/>
      <c r="HB22" s="54"/>
    </row>
    <row r="23" spans="1:213" ht="48" customHeight="1" x14ac:dyDescent="0.25">
      <c r="A23" s="53">
        <f t="shared" si="0"/>
        <v>17</v>
      </c>
      <c r="B23" s="286" t="s">
        <v>94</v>
      </c>
      <c r="C23" s="287"/>
      <c r="D23" s="287"/>
      <c r="E23" s="287"/>
      <c r="F23" s="288"/>
      <c r="G23" s="54"/>
      <c r="H23" s="54"/>
      <c r="I23" s="54"/>
      <c r="J23" s="54"/>
      <c r="K23" s="54"/>
      <c r="L23" s="62"/>
      <c r="M23" s="54"/>
      <c r="N23" s="54"/>
      <c r="O23" s="54"/>
      <c r="P23" s="54"/>
      <c r="Q23" s="54"/>
      <c r="R23" s="54"/>
      <c r="S23" s="54"/>
      <c r="T23" s="54"/>
      <c r="U23" s="54"/>
      <c r="V23" s="54"/>
      <c r="W23" s="54"/>
      <c r="X23" s="54"/>
      <c r="Y23" s="54"/>
      <c r="Z23" s="54"/>
      <c r="AA23" s="54"/>
      <c r="AB23" s="54"/>
      <c r="AC23" s="54"/>
      <c r="AD23" s="54"/>
      <c r="AE23" s="54"/>
      <c r="AF23" s="54"/>
      <c r="AG23" s="54"/>
      <c r="AH23" s="54"/>
      <c r="AI23" s="54"/>
      <c r="AJ23" s="54"/>
      <c r="AK23" s="54"/>
      <c r="AL23" s="54"/>
      <c r="AM23" s="54"/>
      <c r="AN23" s="54"/>
      <c r="AO23" s="54"/>
      <c r="AP23" s="54"/>
      <c r="AQ23" s="54"/>
      <c r="AR23" s="54"/>
      <c r="AS23" s="54"/>
      <c r="AT23" s="54"/>
      <c r="AU23" s="54"/>
      <c r="AV23" s="54"/>
      <c r="AW23" s="54"/>
      <c r="AX23" s="54"/>
      <c r="AY23" s="54"/>
      <c r="AZ23" s="54"/>
      <c r="BA23" s="54"/>
      <c r="BB23" s="54"/>
      <c r="BC23" s="54"/>
      <c r="BD23" s="54"/>
      <c r="BE23" s="54"/>
      <c r="BF23" s="54"/>
      <c r="BG23" s="54"/>
      <c r="BH23" s="54"/>
      <c r="BI23" s="54"/>
      <c r="BJ23" s="54"/>
      <c r="BK23" s="54"/>
      <c r="BL23" s="54"/>
      <c r="BM23" s="54"/>
      <c r="BN23" s="54"/>
      <c r="BO23" s="54"/>
      <c r="BP23" s="54"/>
      <c r="BQ23" s="54"/>
      <c r="BR23" s="54"/>
      <c r="BS23" s="54"/>
      <c r="BT23" s="54"/>
      <c r="BU23" s="54"/>
      <c r="BV23" s="54"/>
      <c r="BW23" s="54"/>
      <c r="BX23" s="54"/>
      <c r="BY23" s="54"/>
      <c r="BZ23" s="54"/>
      <c r="CA23" s="54"/>
      <c r="CB23" s="54"/>
      <c r="CC23" s="54"/>
      <c r="CD23" s="54"/>
      <c r="CE23" s="54"/>
      <c r="CF23" s="54"/>
      <c r="CG23" s="54"/>
      <c r="CH23" s="54"/>
      <c r="CI23" s="54"/>
      <c r="CJ23" s="54"/>
      <c r="CK23" s="54"/>
      <c r="CL23" s="54"/>
      <c r="CM23" s="54"/>
      <c r="CN23" s="54"/>
      <c r="CO23" s="54"/>
      <c r="CP23" s="54"/>
      <c r="CQ23" s="54"/>
      <c r="CR23" s="54"/>
      <c r="CS23" s="54"/>
      <c r="CT23" s="54"/>
      <c r="CU23" s="54"/>
      <c r="CV23" s="54"/>
      <c r="CW23" s="54"/>
      <c r="CX23" s="54"/>
      <c r="CY23" s="54"/>
      <c r="CZ23" s="54"/>
      <c r="DA23" s="54"/>
      <c r="DB23" s="54"/>
      <c r="DC23" s="54"/>
      <c r="DD23" s="54"/>
      <c r="DE23" s="54"/>
      <c r="DF23" s="54"/>
      <c r="DG23" s="54"/>
      <c r="DH23" s="54"/>
      <c r="DI23" s="54"/>
      <c r="DJ23" s="54"/>
      <c r="DK23" s="54"/>
      <c r="DL23" s="54"/>
      <c r="DM23" s="54"/>
      <c r="DN23" s="54"/>
      <c r="DO23" s="54"/>
      <c r="DP23" s="54"/>
      <c r="DQ23" s="54"/>
      <c r="DR23" s="54"/>
      <c r="DS23" s="54"/>
      <c r="DT23" s="54"/>
      <c r="DU23" s="54"/>
      <c r="DV23" s="54"/>
      <c r="DW23" s="54"/>
      <c r="DX23" s="54"/>
      <c r="DY23" s="54"/>
      <c r="DZ23" s="54"/>
      <c r="EA23" s="54"/>
      <c r="EB23" s="54"/>
      <c r="EC23" s="54"/>
      <c r="ED23" s="54"/>
      <c r="EE23" s="54"/>
      <c r="EF23" s="54"/>
      <c r="EG23" s="54"/>
      <c r="EH23" s="54"/>
      <c r="EI23" s="54"/>
      <c r="EJ23" s="54"/>
      <c r="EK23" s="54"/>
      <c r="EL23" s="54"/>
      <c r="EM23" s="54"/>
      <c r="EN23" s="54"/>
      <c r="EO23" s="54"/>
      <c r="EP23" s="54"/>
      <c r="EQ23" s="54"/>
      <c r="ER23" s="54"/>
      <c r="ES23" s="54"/>
      <c r="ET23" s="54"/>
      <c r="EU23" s="54"/>
      <c r="EV23" s="54"/>
      <c r="EW23" s="54"/>
      <c r="EX23" s="54"/>
      <c r="EY23" s="54"/>
      <c r="EZ23" s="54"/>
      <c r="FA23" s="54"/>
      <c r="FB23" s="54"/>
      <c r="FC23" s="54"/>
      <c r="FD23" s="54"/>
      <c r="FE23" s="54"/>
      <c r="FF23" s="54"/>
      <c r="FG23" s="54"/>
      <c r="FH23" s="54"/>
      <c r="FI23" s="54"/>
      <c r="FJ23" s="54"/>
      <c r="FK23" s="54"/>
      <c r="FL23" s="54"/>
      <c r="FM23" s="54"/>
      <c r="FN23" s="54"/>
      <c r="FO23" s="54"/>
      <c r="FP23" s="54"/>
      <c r="FQ23" s="54"/>
      <c r="FR23" s="54"/>
      <c r="FS23" s="54"/>
      <c r="FT23" s="54"/>
      <c r="FU23" s="54"/>
      <c r="FV23" s="54"/>
      <c r="FW23" s="54"/>
      <c r="FX23" s="54"/>
      <c r="FY23" s="54"/>
      <c r="FZ23" s="54"/>
      <c r="GA23" s="54"/>
      <c r="GB23" s="54"/>
      <c r="GC23" s="54"/>
      <c r="GD23" s="54"/>
      <c r="GE23" s="54"/>
      <c r="GF23" s="54"/>
      <c r="GG23" s="54"/>
      <c r="GH23" s="54"/>
      <c r="GI23" s="54"/>
      <c r="GJ23" s="54"/>
      <c r="GK23" s="54"/>
      <c r="GL23" s="54"/>
      <c r="GM23" s="54"/>
      <c r="GN23" s="54"/>
      <c r="GO23" s="54"/>
      <c r="GP23" s="54"/>
      <c r="GQ23" s="54"/>
      <c r="GR23" s="54"/>
      <c r="GS23" s="54"/>
      <c r="GT23" s="54"/>
      <c r="GU23" s="54"/>
      <c r="GV23" s="54"/>
      <c r="GW23" s="54"/>
      <c r="GX23" s="54"/>
      <c r="GY23" s="54"/>
      <c r="GZ23" s="54"/>
      <c r="HA23" s="54"/>
      <c r="HB23" s="54"/>
    </row>
    <row r="24" spans="1:213" ht="95.25" customHeight="1" x14ac:dyDescent="0.25">
      <c r="A24" s="53">
        <f t="shared" si="0"/>
        <v>18</v>
      </c>
      <c r="B24" s="64" t="s">
        <v>742</v>
      </c>
      <c r="C24" s="65" t="s">
        <v>93</v>
      </c>
      <c r="D24" s="198">
        <v>100</v>
      </c>
      <c r="E24" s="198">
        <v>100</v>
      </c>
      <c r="F24" s="232">
        <f t="shared" ref="F24:F25" si="1">E24*100/D24</f>
        <v>100</v>
      </c>
      <c r="G24" s="54"/>
      <c r="H24" s="54"/>
      <c r="I24" s="54"/>
      <c r="J24" s="54"/>
      <c r="K24" s="54"/>
      <c r="L24" s="62"/>
      <c r="M24" s="54"/>
      <c r="N24" s="54"/>
      <c r="O24" s="54"/>
      <c r="P24" s="54"/>
      <c r="Q24" s="54"/>
      <c r="R24" s="54"/>
      <c r="S24" s="54"/>
      <c r="T24" s="54"/>
      <c r="U24" s="54"/>
      <c r="V24" s="54"/>
      <c r="W24" s="54"/>
      <c r="X24" s="54"/>
      <c r="Y24" s="54"/>
      <c r="Z24" s="54"/>
      <c r="AA24" s="54"/>
      <c r="AB24" s="54"/>
      <c r="AC24" s="54"/>
      <c r="AD24" s="54"/>
      <c r="AE24" s="54"/>
      <c r="AF24" s="54"/>
      <c r="AG24" s="54"/>
      <c r="AH24" s="54"/>
      <c r="AI24" s="54"/>
      <c r="AJ24" s="54"/>
      <c r="AK24" s="54"/>
      <c r="AL24" s="54"/>
      <c r="AM24" s="54"/>
      <c r="AN24" s="54"/>
      <c r="AO24" s="54"/>
      <c r="AP24" s="54"/>
      <c r="AQ24" s="54"/>
      <c r="AR24" s="54"/>
      <c r="AS24" s="54"/>
      <c r="AT24" s="54"/>
      <c r="AU24" s="54"/>
      <c r="AV24" s="54"/>
      <c r="AW24" s="54"/>
      <c r="AX24" s="54"/>
      <c r="AY24" s="54"/>
      <c r="AZ24" s="54"/>
      <c r="BA24" s="54"/>
      <c r="BB24" s="54"/>
      <c r="BC24" s="54"/>
      <c r="BD24" s="54"/>
      <c r="BE24" s="54"/>
      <c r="BF24" s="54"/>
      <c r="BG24" s="54"/>
      <c r="BH24" s="54"/>
      <c r="BI24" s="54"/>
      <c r="BJ24" s="54"/>
      <c r="BK24" s="54"/>
      <c r="BL24" s="54"/>
      <c r="BM24" s="54"/>
      <c r="BN24" s="54"/>
      <c r="BO24" s="54"/>
      <c r="BP24" s="54"/>
      <c r="BQ24" s="54"/>
      <c r="BR24" s="54"/>
      <c r="BS24" s="54"/>
      <c r="BT24" s="54"/>
      <c r="BU24" s="54"/>
      <c r="BV24" s="54"/>
      <c r="BW24" s="54"/>
      <c r="BX24" s="54"/>
      <c r="BY24" s="54"/>
      <c r="BZ24" s="54"/>
      <c r="CA24" s="54"/>
      <c r="CB24" s="54"/>
      <c r="CC24" s="54"/>
      <c r="CD24" s="54"/>
      <c r="CE24" s="54"/>
      <c r="CF24" s="54"/>
      <c r="CG24" s="54"/>
      <c r="CH24" s="54"/>
      <c r="CI24" s="54"/>
      <c r="CJ24" s="54"/>
      <c r="CK24" s="54"/>
      <c r="CL24" s="54"/>
      <c r="CM24" s="54"/>
      <c r="CN24" s="54"/>
      <c r="CO24" s="54"/>
      <c r="CP24" s="54"/>
      <c r="CQ24" s="54"/>
      <c r="CR24" s="54"/>
      <c r="CS24" s="54"/>
      <c r="CT24" s="54"/>
      <c r="CU24" s="54"/>
      <c r="CV24" s="54"/>
      <c r="CW24" s="54"/>
      <c r="CX24" s="54"/>
      <c r="CY24" s="54"/>
      <c r="CZ24" s="54"/>
      <c r="DA24" s="54"/>
      <c r="DB24" s="54"/>
      <c r="DC24" s="54"/>
      <c r="DD24" s="54"/>
      <c r="DE24" s="54"/>
      <c r="DF24" s="54"/>
      <c r="DG24" s="54"/>
      <c r="DH24" s="54"/>
      <c r="DI24" s="54"/>
      <c r="DJ24" s="54"/>
      <c r="DK24" s="54"/>
      <c r="DL24" s="54"/>
      <c r="DM24" s="54"/>
      <c r="DN24" s="54"/>
      <c r="DO24" s="54"/>
      <c r="DP24" s="54"/>
      <c r="DQ24" s="54"/>
      <c r="DR24" s="54"/>
      <c r="DS24" s="54"/>
      <c r="DT24" s="54"/>
      <c r="DU24" s="54"/>
      <c r="DV24" s="54"/>
      <c r="DW24" s="54"/>
      <c r="DX24" s="54"/>
      <c r="DY24" s="54"/>
      <c r="DZ24" s="54"/>
      <c r="EA24" s="54"/>
      <c r="EB24" s="54"/>
      <c r="EC24" s="54"/>
      <c r="ED24" s="54"/>
      <c r="EE24" s="54"/>
      <c r="EF24" s="54"/>
      <c r="EG24" s="54"/>
      <c r="EH24" s="54"/>
      <c r="EI24" s="54"/>
      <c r="EJ24" s="54"/>
      <c r="EK24" s="54"/>
      <c r="EL24" s="54"/>
      <c r="EM24" s="54"/>
      <c r="EN24" s="54"/>
      <c r="EO24" s="54"/>
      <c r="EP24" s="54"/>
      <c r="EQ24" s="54"/>
      <c r="ER24" s="54"/>
      <c r="ES24" s="54"/>
      <c r="ET24" s="54"/>
      <c r="EU24" s="54"/>
      <c r="EV24" s="54"/>
      <c r="EW24" s="54"/>
      <c r="EX24" s="54"/>
      <c r="EY24" s="54"/>
      <c r="EZ24" s="54"/>
      <c r="FA24" s="54"/>
      <c r="FB24" s="54"/>
      <c r="FC24" s="54"/>
      <c r="FD24" s="54"/>
      <c r="FE24" s="54"/>
      <c r="FF24" s="54"/>
      <c r="FG24" s="54"/>
      <c r="FH24" s="54"/>
      <c r="FI24" s="54"/>
      <c r="FJ24" s="54"/>
      <c r="FK24" s="54"/>
      <c r="FL24" s="54"/>
      <c r="FM24" s="54"/>
      <c r="FN24" s="54"/>
      <c r="FO24" s="54"/>
      <c r="FP24" s="54"/>
      <c r="FQ24" s="54"/>
      <c r="FR24" s="54"/>
      <c r="FS24" s="54"/>
      <c r="FT24" s="54"/>
      <c r="FU24" s="54"/>
      <c r="FV24" s="54"/>
      <c r="FW24" s="54"/>
      <c r="FX24" s="54"/>
      <c r="FY24" s="54"/>
      <c r="FZ24" s="54"/>
      <c r="GA24" s="54"/>
      <c r="GB24" s="54"/>
      <c r="GC24" s="54"/>
      <c r="GD24" s="54"/>
      <c r="GE24" s="54"/>
      <c r="GF24" s="54"/>
      <c r="GG24" s="54"/>
      <c r="GH24" s="54"/>
      <c r="GI24" s="54"/>
      <c r="GJ24" s="54"/>
      <c r="GK24" s="54"/>
      <c r="GL24" s="54"/>
      <c r="GM24" s="54"/>
      <c r="GN24" s="54"/>
      <c r="GO24" s="54"/>
      <c r="GP24" s="54"/>
      <c r="GQ24" s="54"/>
      <c r="GR24" s="54"/>
      <c r="GS24" s="54"/>
      <c r="GT24" s="54"/>
      <c r="GU24" s="54"/>
      <c r="GV24" s="54"/>
      <c r="GW24" s="54"/>
      <c r="GX24" s="54"/>
      <c r="GY24" s="54"/>
      <c r="GZ24" s="54"/>
      <c r="HA24" s="54"/>
      <c r="HB24" s="54"/>
    </row>
    <row r="25" spans="1:213" ht="92.25" customHeight="1" x14ac:dyDescent="0.25">
      <c r="A25" s="53">
        <f t="shared" si="0"/>
        <v>19</v>
      </c>
      <c r="B25" s="64" t="s">
        <v>95</v>
      </c>
      <c r="C25" s="65" t="s">
        <v>93</v>
      </c>
      <c r="D25" s="205">
        <v>100</v>
      </c>
      <c r="E25" s="198">
        <v>100</v>
      </c>
      <c r="F25" s="232">
        <f t="shared" si="1"/>
        <v>100</v>
      </c>
      <c r="G25" s="54"/>
      <c r="H25" s="54"/>
      <c r="I25" s="54"/>
      <c r="J25" s="54"/>
      <c r="K25" s="54"/>
      <c r="L25" s="62"/>
      <c r="M25" s="54"/>
      <c r="N25" s="54"/>
      <c r="O25" s="54"/>
      <c r="P25" s="54"/>
      <c r="Q25" s="54"/>
      <c r="R25" s="54"/>
      <c r="S25" s="54"/>
      <c r="T25" s="54"/>
      <c r="U25" s="54"/>
      <c r="V25" s="54"/>
      <c r="W25" s="54"/>
      <c r="X25" s="54"/>
      <c r="Y25" s="54"/>
      <c r="Z25" s="54"/>
      <c r="AA25" s="54"/>
      <c r="AB25" s="54"/>
      <c r="AC25" s="54"/>
      <c r="AD25" s="54"/>
      <c r="AE25" s="54"/>
      <c r="AF25" s="54"/>
      <c r="AG25" s="54"/>
      <c r="AH25" s="54"/>
      <c r="AI25" s="54"/>
      <c r="AJ25" s="54"/>
      <c r="AK25" s="54"/>
      <c r="AL25" s="54"/>
      <c r="AM25" s="54"/>
      <c r="AN25" s="54"/>
      <c r="AO25" s="54"/>
      <c r="AP25" s="54"/>
      <c r="AQ25" s="54"/>
      <c r="AR25" s="54"/>
      <c r="AS25" s="54"/>
      <c r="AT25" s="54"/>
      <c r="AU25" s="54"/>
      <c r="AV25" s="54"/>
      <c r="AW25" s="54"/>
      <c r="AX25" s="54"/>
      <c r="AY25" s="54"/>
      <c r="AZ25" s="54"/>
      <c r="BA25" s="54"/>
      <c r="BB25" s="54"/>
      <c r="BC25" s="54"/>
      <c r="BD25" s="54"/>
      <c r="BE25" s="54"/>
      <c r="BF25" s="54"/>
      <c r="BG25" s="54"/>
      <c r="BH25" s="54"/>
      <c r="BI25" s="54"/>
      <c r="BJ25" s="54"/>
      <c r="BK25" s="54"/>
      <c r="BL25" s="54"/>
      <c r="BM25" s="54"/>
      <c r="BN25" s="54"/>
      <c r="BO25" s="54"/>
      <c r="BP25" s="54"/>
      <c r="BQ25" s="54"/>
      <c r="BR25" s="54"/>
      <c r="BS25" s="54"/>
      <c r="BT25" s="54"/>
      <c r="BU25" s="54"/>
      <c r="BV25" s="54"/>
      <c r="BW25" s="54"/>
      <c r="BX25" s="54"/>
      <c r="BY25" s="54"/>
      <c r="BZ25" s="54"/>
      <c r="CA25" s="54"/>
      <c r="CB25" s="54"/>
      <c r="CC25" s="54"/>
      <c r="CD25" s="54"/>
      <c r="CE25" s="54"/>
      <c r="CF25" s="54"/>
      <c r="CG25" s="54"/>
      <c r="CH25" s="54"/>
      <c r="CI25" s="54"/>
      <c r="CJ25" s="54"/>
      <c r="CK25" s="54"/>
      <c r="CL25" s="54"/>
      <c r="CM25" s="54"/>
      <c r="CN25" s="54"/>
      <c r="CO25" s="54"/>
      <c r="CP25" s="54"/>
      <c r="CQ25" s="54"/>
      <c r="CR25" s="54"/>
      <c r="CS25" s="54"/>
      <c r="CT25" s="54"/>
      <c r="CU25" s="54"/>
      <c r="CV25" s="54"/>
      <c r="CW25" s="54"/>
      <c r="CX25" s="54"/>
      <c r="CY25" s="54"/>
      <c r="CZ25" s="54"/>
      <c r="DA25" s="54"/>
      <c r="DB25" s="54"/>
      <c r="DC25" s="54"/>
      <c r="DD25" s="54"/>
      <c r="DE25" s="54"/>
      <c r="DF25" s="54"/>
      <c r="DG25" s="54"/>
      <c r="DH25" s="54"/>
      <c r="DI25" s="54"/>
      <c r="DJ25" s="54"/>
      <c r="DK25" s="54"/>
      <c r="DL25" s="54"/>
      <c r="DM25" s="54"/>
      <c r="DN25" s="54"/>
      <c r="DO25" s="54"/>
      <c r="DP25" s="54"/>
      <c r="DQ25" s="54"/>
      <c r="DR25" s="54"/>
      <c r="DS25" s="54"/>
      <c r="DT25" s="54"/>
      <c r="DU25" s="54"/>
      <c r="DV25" s="54"/>
      <c r="DW25" s="54"/>
      <c r="DX25" s="54"/>
      <c r="DY25" s="54"/>
      <c r="DZ25" s="54"/>
      <c r="EA25" s="54"/>
      <c r="EB25" s="54"/>
      <c r="EC25" s="54"/>
      <c r="ED25" s="54"/>
      <c r="EE25" s="54"/>
      <c r="EF25" s="54"/>
      <c r="EG25" s="54"/>
      <c r="EH25" s="54"/>
      <c r="EI25" s="54"/>
      <c r="EJ25" s="54"/>
      <c r="EK25" s="54"/>
      <c r="EL25" s="54"/>
      <c r="EM25" s="54"/>
      <c r="EN25" s="54"/>
      <c r="EO25" s="54"/>
      <c r="EP25" s="54"/>
      <c r="EQ25" s="54"/>
      <c r="ER25" s="54"/>
      <c r="ES25" s="54"/>
      <c r="ET25" s="54"/>
      <c r="EU25" s="54"/>
      <c r="EV25" s="54"/>
      <c r="EW25" s="54"/>
      <c r="EX25" s="54"/>
      <c r="EY25" s="54"/>
      <c r="EZ25" s="54"/>
      <c r="FA25" s="54"/>
      <c r="FB25" s="54"/>
      <c r="FC25" s="54"/>
      <c r="FD25" s="54"/>
      <c r="FE25" s="54"/>
      <c r="FF25" s="54"/>
      <c r="FG25" s="54"/>
      <c r="FH25" s="54"/>
      <c r="FI25" s="54"/>
      <c r="FJ25" s="54"/>
      <c r="FK25" s="54"/>
      <c r="FL25" s="54"/>
      <c r="FM25" s="54"/>
      <c r="FN25" s="54"/>
      <c r="FO25" s="54"/>
      <c r="FP25" s="54"/>
      <c r="FQ25" s="54"/>
      <c r="FR25" s="54"/>
      <c r="FS25" s="54"/>
      <c r="FT25" s="54"/>
      <c r="FU25" s="54"/>
      <c r="FV25" s="54"/>
      <c r="FW25" s="54"/>
      <c r="FX25" s="54"/>
      <c r="FY25" s="54"/>
      <c r="FZ25" s="54"/>
      <c r="GA25" s="54"/>
      <c r="GB25" s="54"/>
      <c r="GC25" s="54"/>
      <c r="GD25" s="54"/>
      <c r="GE25" s="54"/>
      <c r="GF25" s="54"/>
      <c r="GG25" s="54"/>
      <c r="GH25" s="54"/>
      <c r="GI25" s="54"/>
      <c r="GJ25" s="54"/>
      <c r="GK25" s="54"/>
      <c r="GL25" s="54"/>
      <c r="GM25" s="54"/>
      <c r="GN25" s="54"/>
      <c r="GO25" s="54"/>
      <c r="GP25" s="54"/>
      <c r="GQ25" s="54"/>
      <c r="GR25" s="54"/>
      <c r="GS25" s="54"/>
      <c r="GT25" s="54"/>
      <c r="GU25" s="54"/>
      <c r="GV25" s="54"/>
      <c r="GW25" s="54"/>
      <c r="GX25" s="54"/>
      <c r="GY25" s="54"/>
      <c r="GZ25" s="54"/>
      <c r="HA25" s="54"/>
      <c r="HB25" s="54"/>
    </row>
    <row r="26" spans="1:213" ht="32.25" customHeight="1" x14ac:dyDescent="0.25">
      <c r="A26" s="53">
        <f t="shared" si="0"/>
        <v>20</v>
      </c>
      <c r="B26" s="296" t="s">
        <v>743</v>
      </c>
      <c r="C26" s="296"/>
      <c r="D26" s="296"/>
      <c r="E26" s="296"/>
      <c r="F26" s="66">
        <f>AVERAGE(F29:F29)</f>
        <v>100</v>
      </c>
      <c r="G26" s="54"/>
      <c r="H26" s="54"/>
      <c r="I26" s="54"/>
      <c r="J26" s="54"/>
      <c r="K26" s="54"/>
      <c r="O26" s="61"/>
      <c r="P26" s="54"/>
      <c r="Q26" s="54"/>
      <c r="R26" s="54"/>
      <c r="S26" s="54"/>
      <c r="T26" s="54"/>
      <c r="U26" s="54"/>
      <c r="V26" s="54"/>
      <c r="W26" s="54"/>
      <c r="X26" s="54"/>
      <c r="Y26" s="54"/>
      <c r="Z26" s="54"/>
      <c r="AA26" s="54"/>
      <c r="AB26" s="54"/>
      <c r="AC26" s="54"/>
      <c r="AD26" s="54"/>
      <c r="AE26" s="54"/>
      <c r="AF26" s="54"/>
      <c r="AG26" s="54"/>
      <c r="AH26" s="54"/>
      <c r="AI26" s="54"/>
      <c r="AJ26" s="54"/>
      <c r="AK26" s="54"/>
      <c r="AL26" s="54"/>
      <c r="AM26" s="54"/>
      <c r="AN26" s="54"/>
      <c r="AO26" s="54"/>
      <c r="AP26" s="54"/>
      <c r="AQ26" s="54"/>
      <c r="AR26" s="54"/>
      <c r="AS26" s="54"/>
      <c r="AT26" s="54"/>
      <c r="AU26" s="54"/>
      <c r="AV26" s="54"/>
      <c r="AW26" s="54"/>
      <c r="AX26" s="54"/>
      <c r="AY26" s="54"/>
      <c r="AZ26" s="54"/>
      <c r="BA26" s="54"/>
      <c r="BB26" s="54"/>
      <c r="BC26" s="54"/>
      <c r="BD26" s="54"/>
      <c r="BE26" s="54"/>
      <c r="BF26" s="54"/>
      <c r="BG26" s="54"/>
      <c r="BH26" s="54"/>
      <c r="BI26" s="54"/>
      <c r="BJ26" s="54"/>
      <c r="BK26" s="54"/>
      <c r="BL26" s="54"/>
      <c r="BM26" s="54"/>
      <c r="BN26" s="54"/>
      <c r="BO26" s="54"/>
      <c r="BP26" s="54"/>
      <c r="BQ26" s="54"/>
      <c r="BR26" s="54"/>
      <c r="BS26" s="54"/>
      <c r="BT26" s="54"/>
      <c r="BU26" s="54"/>
      <c r="BV26" s="54"/>
      <c r="BW26" s="54"/>
      <c r="BX26" s="54"/>
      <c r="BY26" s="54"/>
      <c r="BZ26" s="54"/>
      <c r="CA26" s="54"/>
      <c r="CB26" s="54"/>
      <c r="CC26" s="54"/>
      <c r="CD26" s="54"/>
      <c r="CE26" s="54"/>
      <c r="CF26" s="54"/>
      <c r="CG26" s="54"/>
      <c r="CH26" s="54"/>
      <c r="CI26" s="54"/>
      <c r="CJ26" s="54"/>
      <c r="CK26" s="54"/>
      <c r="CL26" s="54"/>
      <c r="CM26" s="54"/>
      <c r="CN26" s="54"/>
      <c r="CO26" s="54"/>
      <c r="CP26" s="54"/>
      <c r="CQ26" s="54"/>
      <c r="CR26" s="54"/>
      <c r="CS26" s="54"/>
      <c r="CT26" s="54"/>
      <c r="CU26" s="54"/>
      <c r="CV26" s="54"/>
      <c r="CW26" s="54"/>
      <c r="CX26" s="54"/>
      <c r="CY26" s="54"/>
      <c r="CZ26" s="54"/>
      <c r="DA26" s="54"/>
      <c r="DB26" s="54"/>
      <c r="DC26" s="54"/>
      <c r="DD26" s="54"/>
      <c r="DE26" s="54"/>
      <c r="DF26" s="54"/>
      <c r="DG26" s="54"/>
      <c r="DH26" s="54"/>
      <c r="DI26" s="54"/>
      <c r="DJ26" s="54"/>
      <c r="DK26" s="54"/>
      <c r="DL26" s="54"/>
      <c r="DM26" s="54"/>
      <c r="DN26" s="54"/>
      <c r="DO26" s="54"/>
      <c r="DP26" s="54"/>
      <c r="DQ26" s="54"/>
      <c r="DR26" s="54"/>
      <c r="DS26" s="54"/>
      <c r="DT26" s="54"/>
      <c r="DU26" s="54"/>
      <c r="DV26" s="54"/>
      <c r="DW26" s="54"/>
      <c r="DX26" s="54"/>
      <c r="DY26" s="54"/>
      <c r="DZ26" s="54"/>
      <c r="EA26" s="54"/>
      <c r="EB26" s="54"/>
      <c r="EC26" s="54"/>
      <c r="ED26" s="54"/>
      <c r="EE26" s="54"/>
      <c r="EF26" s="54"/>
      <c r="EG26" s="54"/>
      <c r="EH26" s="54"/>
      <c r="EI26" s="54"/>
      <c r="EJ26" s="54"/>
      <c r="EK26" s="54"/>
      <c r="EL26" s="54"/>
      <c r="EM26" s="54"/>
      <c r="EN26" s="54"/>
      <c r="EO26" s="54"/>
      <c r="EP26" s="54"/>
      <c r="EQ26" s="54"/>
      <c r="ER26" s="54"/>
      <c r="ES26" s="54"/>
      <c r="ET26" s="54"/>
      <c r="EU26" s="54"/>
      <c r="EV26" s="54"/>
      <c r="EW26" s="54"/>
      <c r="EX26" s="54"/>
      <c r="EY26" s="54"/>
      <c r="EZ26" s="54"/>
      <c r="FA26" s="54"/>
      <c r="FB26" s="54"/>
      <c r="FC26" s="54"/>
      <c r="FD26" s="54"/>
      <c r="FE26" s="54"/>
      <c r="FF26" s="54"/>
      <c r="FG26" s="54"/>
      <c r="FH26" s="54"/>
      <c r="FI26" s="54"/>
      <c r="FJ26" s="54"/>
      <c r="FK26" s="54"/>
      <c r="FL26" s="54"/>
      <c r="FM26" s="54"/>
      <c r="FN26" s="54"/>
      <c r="FO26" s="54"/>
      <c r="FP26" s="54"/>
      <c r="FQ26" s="54"/>
      <c r="FR26" s="54"/>
      <c r="FS26" s="54"/>
      <c r="FT26" s="54"/>
      <c r="FU26" s="54"/>
      <c r="FV26" s="54"/>
      <c r="FW26" s="54"/>
      <c r="FX26" s="54"/>
      <c r="FY26" s="54"/>
      <c r="FZ26" s="54"/>
      <c r="GA26" s="54"/>
      <c r="GB26" s="54"/>
      <c r="GC26" s="54"/>
      <c r="GD26" s="54"/>
      <c r="GE26" s="54"/>
      <c r="GF26" s="54"/>
      <c r="GG26" s="54"/>
      <c r="GH26" s="54"/>
      <c r="GI26" s="54"/>
      <c r="GJ26" s="54"/>
      <c r="GK26" s="54"/>
      <c r="GL26" s="54"/>
      <c r="GM26" s="54"/>
      <c r="GN26" s="54"/>
      <c r="GO26" s="54"/>
      <c r="GP26" s="54"/>
      <c r="GQ26" s="54"/>
      <c r="GR26" s="54"/>
      <c r="GS26" s="54"/>
      <c r="GT26" s="54"/>
      <c r="GU26" s="54"/>
      <c r="GV26" s="54"/>
      <c r="GW26" s="54"/>
      <c r="GX26" s="54"/>
      <c r="GY26" s="54"/>
      <c r="GZ26" s="54"/>
      <c r="HA26" s="54"/>
      <c r="HB26" s="54"/>
      <c r="HC26" s="54"/>
      <c r="HD26" s="54"/>
      <c r="HE26" s="54"/>
    </row>
    <row r="27" spans="1:213" ht="31.5" customHeight="1" x14ac:dyDescent="0.25">
      <c r="A27" s="53">
        <f t="shared" si="0"/>
        <v>21</v>
      </c>
      <c r="B27" s="283" t="s">
        <v>744</v>
      </c>
      <c r="C27" s="284"/>
      <c r="D27" s="284"/>
      <c r="E27" s="284"/>
      <c r="F27" s="285"/>
      <c r="G27" s="54"/>
      <c r="H27" s="54"/>
      <c r="I27" s="54"/>
      <c r="J27" s="54"/>
      <c r="K27" s="54"/>
      <c r="P27" s="54"/>
      <c r="Q27" s="54"/>
      <c r="R27" s="54"/>
      <c r="S27" s="54"/>
      <c r="T27" s="54"/>
      <c r="U27" s="54"/>
      <c r="V27" s="54"/>
      <c r="W27" s="54"/>
      <c r="X27" s="54"/>
      <c r="Y27" s="54"/>
      <c r="Z27" s="54"/>
      <c r="AA27" s="54"/>
      <c r="AB27" s="54"/>
      <c r="AC27" s="54"/>
      <c r="AD27" s="54"/>
      <c r="AE27" s="54"/>
      <c r="AF27" s="54"/>
      <c r="AG27" s="54"/>
      <c r="AH27" s="54"/>
      <c r="AI27" s="54"/>
      <c r="AJ27" s="54"/>
      <c r="AK27" s="54"/>
      <c r="AL27" s="54"/>
      <c r="AM27" s="54"/>
      <c r="AN27" s="54"/>
      <c r="AO27" s="54"/>
      <c r="AP27" s="54"/>
      <c r="AQ27" s="54"/>
      <c r="AR27" s="54"/>
      <c r="AS27" s="54"/>
      <c r="AT27" s="54"/>
      <c r="AU27" s="54"/>
      <c r="AV27" s="54"/>
      <c r="AW27" s="54"/>
      <c r="AX27" s="54"/>
      <c r="AY27" s="54"/>
      <c r="AZ27" s="54"/>
      <c r="BA27" s="54"/>
      <c r="BB27" s="54"/>
      <c r="BC27" s="54"/>
      <c r="BD27" s="54"/>
      <c r="BE27" s="54"/>
      <c r="BF27" s="54"/>
      <c r="BG27" s="54"/>
      <c r="BH27" s="54"/>
      <c r="BI27" s="54"/>
      <c r="BJ27" s="54"/>
      <c r="BK27" s="54"/>
      <c r="BL27" s="54"/>
      <c r="BM27" s="54"/>
      <c r="BN27" s="54"/>
      <c r="BO27" s="54"/>
      <c r="BP27" s="54"/>
      <c r="BQ27" s="54"/>
      <c r="BR27" s="54"/>
      <c r="BS27" s="54"/>
      <c r="BT27" s="54"/>
      <c r="BU27" s="54"/>
      <c r="BV27" s="54"/>
      <c r="BW27" s="54"/>
      <c r="BX27" s="54"/>
      <c r="BY27" s="54"/>
      <c r="BZ27" s="54"/>
      <c r="CA27" s="54"/>
      <c r="CB27" s="54"/>
      <c r="CC27" s="54"/>
      <c r="CD27" s="54"/>
      <c r="CE27" s="54"/>
      <c r="CF27" s="54"/>
      <c r="CG27" s="54"/>
      <c r="CH27" s="54"/>
      <c r="CI27" s="54"/>
      <c r="CJ27" s="54"/>
      <c r="CK27" s="54"/>
      <c r="CL27" s="54"/>
      <c r="CM27" s="54"/>
      <c r="CN27" s="54"/>
      <c r="CO27" s="54"/>
      <c r="CP27" s="54"/>
      <c r="CQ27" s="54"/>
      <c r="CR27" s="54"/>
      <c r="CS27" s="54"/>
      <c r="CT27" s="54"/>
      <c r="CU27" s="54"/>
      <c r="CV27" s="54"/>
      <c r="CW27" s="54"/>
      <c r="CX27" s="54"/>
      <c r="CY27" s="54"/>
      <c r="CZ27" s="54"/>
      <c r="DA27" s="54"/>
      <c r="DB27" s="54"/>
      <c r="DC27" s="54"/>
      <c r="DD27" s="54"/>
      <c r="DE27" s="54"/>
      <c r="DF27" s="54"/>
      <c r="DG27" s="54"/>
      <c r="DH27" s="54"/>
      <c r="DI27" s="54"/>
      <c r="DJ27" s="54"/>
      <c r="DK27" s="54"/>
      <c r="DL27" s="54"/>
      <c r="DM27" s="54"/>
      <c r="DN27" s="54"/>
      <c r="DO27" s="54"/>
      <c r="DP27" s="54"/>
      <c r="DQ27" s="54"/>
      <c r="DR27" s="54"/>
      <c r="DS27" s="54"/>
      <c r="DT27" s="54"/>
      <c r="DU27" s="54"/>
      <c r="DV27" s="54"/>
      <c r="DW27" s="54"/>
      <c r="DX27" s="54"/>
      <c r="DY27" s="54"/>
      <c r="DZ27" s="54"/>
      <c r="EA27" s="54"/>
      <c r="EB27" s="54"/>
      <c r="EC27" s="54"/>
      <c r="ED27" s="54"/>
      <c r="EE27" s="54"/>
      <c r="EF27" s="54"/>
      <c r="EG27" s="54"/>
      <c r="EH27" s="54"/>
      <c r="EI27" s="54"/>
      <c r="EJ27" s="54"/>
      <c r="EK27" s="54"/>
      <c r="EL27" s="54"/>
      <c r="EM27" s="54"/>
      <c r="EN27" s="54"/>
      <c r="EO27" s="54"/>
      <c r="EP27" s="54"/>
      <c r="EQ27" s="54"/>
      <c r="ER27" s="54"/>
      <c r="ES27" s="54"/>
      <c r="ET27" s="54"/>
      <c r="EU27" s="54"/>
      <c r="EV27" s="54"/>
      <c r="EW27" s="54"/>
      <c r="EX27" s="54"/>
      <c r="EY27" s="54"/>
      <c r="EZ27" s="54"/>
      <c r="FA27" s="54"/>
      <c r="FB27" s="54"/>
      <c r="FC27" s="54"/>
      <c r="FD27" s="54"/>
      <c r="FE27" s="54"/>
      <c r="FF27" s="54"/>
      <c r="FG27" s="54"/>
      <c r="FH27" s="54"/>
      <c r="FI27" s="54"/>
      <c r="FJ27" s="54"/>
      <c r="FK27" s="54"/>
      <c r="FL27" s="54"/>
      <c r="FM27" s="54"/>
      <c r="FN27" s="54"/>
      <c r="FO27" s="54"/>
      <c r="FP27" s="54"/>
      <c r="FQ27" s="54"/>
      <c r="FR27" s="54"/>
      <c r="FS27" s="54"/>
      <c r="FT27" s="54"/>
      <c r="FU27" s="54"/>
      <c r="FV27" s="54"/>
      <c r="FW27" s="54"/>
      <c r="FX27" s="54"/>
      <c r="FY27" s="54"/>
      <c r="FZ27" s="54"/>
      <c r="GA27" s="54"/>
      <c r="GB27" s="54"/>
      <c r="GC27" s="54"/>
      <c r="GD27" s="54"/>
      <c r="GE27" s="54"/>
      <c r="GF27" s="54"/>
      <c r="GG27" s="54"/>
      <c r="GH27" s="54"/>
      <c r="GI27" s="54"/>
      <c r="GJ27" s="54"/>
      <c r="GK27" s="54"/>
      <c r="GL27" s="54"/>
      <c r="GM27" s="54"/>
      <c r="GN27" s="54"/>
      <c r="GO27" s="54"/>
      <c r="GP27" s="54"/>
      <c r="GQ27" s="54"/>
      <c r="GR27" s="54"/>
      <c r="GS27" s="54"/>
      <c r="GT27" s="54"/>
      <c r="GU27" s="54"/>
      <c r="GV27" s="54"/>
      <c r="GW27" s="54"/>
      <c r="GX27" s="54"/>
      <c r="GY27" s="54"/>
      <c r="GZ27" s="54"/>
      <c r="HA27" s="54"/>
      <c r="HB27" s="54"/>
      <c r="HC27" s="54"/>
      <c r="HD27" s="54"/>
      <c r="HE27" s="54"/>
    </row>
    <row r="28" spans="1:213" ht="48.75" customHeight="1" x14ac:dyDescent="0.25">
      <c r="A28" s="53">
        <f t="shared" si="0"/>
        <v>22</v>
      </c>
      <c r="B28" s="283" t="s">
        <v>97</v>
      </c>
      <c r="C28" s="284"/>
      <c r="D28" s="284"/>
      <c r="E28" s="284"/>
      <c r="F28" s="285"/>
      <c r="G28" s="54"/>
      <c r="H28" s="54"/>
      <c r="I28" s="54"/>
      <c r="J28" s="54"/>
      <c r="K28" s="54"/>
      <c r="O28" s="61"/>
      <c r="P28" s="54"/>
      <c r="Q28" s="54"/>
      <c r="R28" s="54"/>
      <c r="S28" s="54"/>
      <c r="T28" s="54"/>
      <c r="U28" s="54"/>
      <c r="V28" s="54"/>
      <c r="W28" s="54"/>
      <c r="X28" s="54"/>
      <c r="Y28" s="54"/>
      <c r="Z28" s="54"/>
      <c r="AA28" s="54"/>
      <c r="AB28" s="54"/>
      <c r="AC28" s="54"/>
      <c r="AD28" s="54"/>
      <c r="AE28" s="54"/>
      <c r="AF28" s="54"/>
      <c r="AG28" s="54"/>
      <c r="AH28" s="54"/>
      <c r="AI28" s="54"/>
      <c r="AJ28" s="54"/>
      <c r="AK28" s="54"/>
      <c r="AL28" s="54"/>
      <c r="AM28" s="54"/>
      <c r="AN28" s="54"/>
      <c r="AO28" s="54"/>
      <c r="AP28" s="54"/>
      <c r="AQ28" s="54"/>
      <c r="AR28" s="54"/>
      <c r="AS28" s="54"/>
      <c r="AT28" s="54"/>
      <c r="AU28" s="54"/>
      <c r="AV28" s="54"/>
      <c r="AW28" s="54"/>
      <c r="AX28" s="54"/>
      <c r="AY28" s="54"/>
      <c r="AZ28" s="54"/>
      <c r="BA28" s="54"/>
      <c r="BB28" s="54"/>
      <c r="BC28" s="54"/>
      <c r="BD28" s="54"/>
      <c r="BE28" s="54"/>
      <c r="BF28" s="54"/>
      <c r="BG28" s="54"/>
      <c r="BH28" s="54"/>
      <c r="BI28" s="54"/>
      <c r="BJ28" s="54"/>
      <c r="BK28" s="54"/>
      <c r="BL28" s="54"/>
      <c r="BM28" s="54"/>
      <c r="BN28" s="54"/>
      <c r="BO28" s="54"/>
      <c r="BP28" s="54"/>
      <c r="BQ28" s="54"/>
      <c r="BR28" s="54"/>
      <c r="BS28" s="54"/>
      <c r="BT28" s="54"/>
      <c r="BU28" s="54"/>
      <c r="BV28" s="54"/>
      <c r="BW28" s="54"/>
      <c r="BX28" s="54"/>
      <c r="BY28" s="54"/>
      <c r="BZ28" s="54"/>
      <c r="CA28" s="54"/>
      <c r="CB28" s="54"/>
      <c r="CC28" s="54"/>
      <c r="CD28" s="54"/>
      <c r="CE28" s="54"/>
      <c r="CF28" s="54"/>
      <c r="CG28" s="54"/>
      <c r="CH28" s="54"/>
      <c r="CI28" s="54"/>
      <c r="CJ28" s="54"/>
      <c r="CK28" s="54"/>
      <c r="CL28" s="54"/>
      <c r="CM28" s="54"/>
      <c r="CN28" s="54"/>
      <c r="CO28" s="54"/>
      <c r="CP28" s="54"/>
      <c r="CQ28" s="54"/>
      <c r="CR28" s="54"/>
      <c r="CS28" s="54"/>
      <c r="CT28" s="54"/>
      <c r="CU28" s="54"/>
      <c r="CV28" s="54"/>
      <c r="CW28" s="54"/>
      <c r="CX28" s="54"/>
      <c r="CY28" s="54"/>
      <c r="CZ28" s="54"/>
      <c r="DA28" s="54"/>
      <c r="DB28" s="54"/>
      <c r="DC28" s="54"/>
      <c r="DD28" s="54"/>
      <c r="DE28" s="54"/>
      <c r="DF28" s="54"/>
      <c r="DG28" s="54"/>
      <c r="DH28" s="54"/>
      <c r="DI28" s="54"/>
      <c r="DJ28" s="54"/>
      <c r="DK28" s="54"/>
      <c r="DL28" s="54"/>
      <c r="DM28" s="54"/>
      <c r="DN28" s="54"/>
      <c r="DO28" s="54"/>
      <c r="DP28" s="54"/>
      <c r="DQ28" s="54"/>
      <c r="DR28" s="54"/>
      <c r="DS28" s="54"/>
      <c r="DT28" s="54"/>
      <c r="DU28" s="54"/>
      <c r="DV28" s="54"/>
      <c r="DW28" s="54"/>
      <c r="DX28" s="54"/>
      <c r="DY28" s="54"/>
      <c r="DZ28" s="54"/>
      <c r="EA28" s="54"/>
      <c r="EB28" s="54"/>
      <c r="EC28" s="54"/>
      <c r="ED28" s="54"/>
      <c r="EE28" s="54"/>
      <c r="EF28" s="54"/>
      <c r="EG28" s="54"/>
      <c r="EH28" s="54"/>
      <c r="EI28" s="54"/>
      <c r="EJ28" s="54"/>
      <c r="EK28" s="54"/>
      <c r="EL28" s="54"/>
      <c r="EM28" s="54"/>
      <c r="EN28" s="54"/>
      <c r="EO28" s="54"/>
      <c r="EP28" s="54"/>
      <c r="EQ28" s="54"/>
      <c r="ER28" s="54"/>
      <c r="ES28" s="54"/>
      <c r="ET28" s="54"/>
      <c r="EU28" s="54"/>
      <c r="EV28" s="54"/>
      <c r="EW28" s="54"/>
      <c r="EX28" s="54"/>
      <c r="EY28" s="54"/>
      <c r="EZ28" s="54"/>
      <c r="FA28" s="54"/>
      <c r="FB28" s="54"/>
      <c r="FC28" s="54"/>
      <c r="FD28" s="54"/>
      <c r="FE28" s="54"/>
      <c r="FF28" s="54"/>
      <c r="FG28" s="54"/>
      <c r="FH28" s="54"/>
      <c r="FI28" s="54"/>
      <c r="FJ28" s="54"/>
      <c r="FK28" s="54"/>
      <c r="FL28" s="54"/>
      <c r="FM28" s="54"/>
      <c r="FN28" s="54"/>
      <c r="FO28" s="54"/>
      <c r="FP28" s="54"/>
      <c r="FQ28" s="54"/>
      <c r="FR28" s="54"/>
      <c r="FS28" s="54"/>
      <c r="FT28" s="54"/>
      <c r="FU28" s="54"/>
      <c r="FV28" s="54"/>
      <c r="FW28" s="54"/>
      <c r="FX28" s="54"/>
      <c r="FY28" s="54"/>
      <c r="FZ28" s="54"/>
      <c r="GA28" s="54"/>
      <c r="GB28" s="54"/>
      <c r="GC28" s="54"/>
      <c r="GD28" s="54"/>
      <c r="GE28" s="54"/>
      <c r="GF28" s="54"/>
      <c r="GG28" s="54"/>
      <c r="GH28" s="54"/>
      <c r="GI28" s="54"/>
      <c r="GJ28" s="54"/>
      <c r="GK28" s="54"/>
      <c r="GL28" s="54"/>
      <c r="GM28" s="54"/>
      <c r="GN28" s="54"/>
      <c r="GO28" s="54"/>
      <c r="GP28" s="54"/>
      <c r="GQ28" s="54"/>
      <c r="GR28" s="54"/>
      <c r="GS28" s="54"/>
      <c r="GT28" s="54"/>
      <c r="GU28" s="54"/>
      <c r="GV28" s="54"/>
      <c r="GW28" s="54"/>
      <c r="GX28" s="54"/>
      <c r="GY28" s="54"/>
      <c r="GZ28" s="54"/>
      <c r="HA28" s="54"/>
      <c r="HB28" s="54"/>
      <c r="HC28" s="54"/>
      <c r="HD28" s="54"/>
      <c r="HE28" s="54"/>
    </row>
    <row r="29" spans="1:213" ht="94.5" x14ac:dyDescent="0.25">
      <c r="A29" s="48">
        <f t="shared" si="0"/>
        <v>23</v>
      </c>
      <c r="B29" s="183" t="s">
        <v>98</v>
      </c>
      <c r="C29" s="182" t="s">
        <v>100</v>
      </c>
      <c r="D29" s="59">
        <v>2780</v>
      </c>
      <c r="E29" s="67">
        <v>2780</v>
      </c>
      <c r="F29" s="232">
        <f>E29*100/D29</f>
        <v>100</v>
      </c>
      <c r="G29" s="54"/>
      <c r="H29" s="54"/>
      <c r="I29" s="54"/>
      <c r="J29" s="54"/>
      <c r="K29" s="54"/>
      <c r="L29" s="54"/>
      <c r="M29" s="54"/>
      <c r="N29" s="54"/>
      <c r="O29" s="54"/>
      <c r="P29" s="54"/>
      <c r="Q29" s="54"/>
      <c r="R29" s="54"/>
      <c r="S29" s="54"/>
      <c r="T29" s="54"/>
      <c r="U29" s="54"/>
      <c r="V29" s="54"/>
      <c r="W29" s="54"/>
      <c r="X29" s="54"/>
      <c r="Y29" s="54"/>
      <c r="Z29" s="54"/>
      <c r="AA29" s="54"/>
      <c r="AB29" s="54"/>
      <c r="AC29" s="54"/>
      <c r="AD29" s="54"/>
      <c r="AE29" s="54"/>
      <c r="AF29" s="54"/>
      <c r="AG29" s="54"/>
      <c r="AH29" s="54"/>
      <c r="AI29" s="54"/>
      <c r="AJ29" s="54"/>
      <c r="AK29" s="54"/>
      <c r="AL29" s="54"/>
      <c r="AM29" s="54"/>
      <c r="AN29" s="54"/>
      <c r="AO29" s="54"/>
      <c r="AP29" s="54"/>
      <c r="AQ29" s="54"/>
      <c r="AR29" s="54"/>
      <c r="AS29" s="54"/>
      <c r="AT29" s="54"/>
      <c r="AU29" s="54"/>
      <c r="AV29" s="54"/>
      <c r="AW29" s="54"/>
      <c r="AX29" s="54"/>
      <c r="AY29" s="54"/>
      <c r="AZ29" s="54"/>
      <c r="BA29" s="54"/>
      <c r="BB29" s="54"/>
      <c r="BC29" s="54"/>
      <c r="BD29" s="54"/>
      <c r="BE29" s="54"/>
      <c r="BF29" s="54"/>
      <c r="BG29" s="54"/>
      <c r="BH29" s="54"/>
      <c r="BI29" s="54"/>
      <c r="BJ29" s="54"/>
      <c r="BK29" s="54"/>
      <c r="BL29" s="54"/>
      <c r="BM29" s="54"/>
      <c r="BN29" s="54"/>
      <c r="BO29" s="54"/>
      <c r="BP29" s="54"/>
      <c r="BQ29" s="54"/>
      <c r="BR29" s="54"/>
      <c r="BS29" s="54"/>
      <c r="BT29" s="54"/>
      <c r="BU29" s="54"/>
      <c r="BV29" s="54"/>
      <c r="BW29" s="54"/>
      <c r="BX29" s="54"/>
      <c r="BY29" s="54"/>
      <c r="BZ29" s="54"/>
      <c r="CA29" s="54"/>
      <c r="CB29" s="54"/>
      <c r="CC29" s="54"/>
      <c r="CD29" s="54"/>
      <c r="CE29" s="54"/>
      <c r="CF29" s="54"/>
      <c r="CG29" s="54"/>
      <c r="CH29" s="54"/>
      <c r="CI29" s="54"/>
      <c r="CJ29" s="54"/>
      <c r="CK29" s="54"/>
      <c r="CL29" s="54"/>
      <c r="CM29" s="54"/>
      <c r="CN29" s="54"/>
      <c r="CO29" s="54"/>
      <c r="CP29" s="54"/>
      <c r="CQ29" s="54"/>
      <c r="CR29" s="54"/>
      <c r="CS29" s="54"/>
      <c r="CT29" s="54"/>
      <c r="CU29" s="54"/>
      <c r="CV29" s="54"/>
      <c r="CW29" s="54"/>
      <c r="CX29" s="54"/>
      <c r="CY29" s="54"/>
      <c r="CZ29" s="54"/>
      <c r="DA29" s="54"/>
      <c r="DB29" s="54"/>
      <c r="DC29" s="54"/>
      <c r="DD29" s="54"/>
      <c r="DE29" s="54"/>
      <c r="DF29" s="54"/>
      <c r="DG29" s="54"/>
      <c r="DH29" s="54"/>
      <c r="DI29" s="54"/>
      <c r="DJ29" s="54"/>
      <c r="DK29" s="54"/>
      <c r="DL29" s="54"/>
      <c r="DM29" s="54"/>
      <c r="DN29" s="54"/>
      <c r="DO29" s="54"/>
      <c r="DP29" s="54"/>
      <c r="DQ29" s="54"/>
      <c r="DR29" s="54"/>
      <c r="DS29" s="54"/>
      <c r="DT29" s="54"/>
      <c r="DU29" s="54"/>
      <c r="DV29" s="54"/>
      <c r="DW29" s="54"/>
      <c r="DX29" s="54"/>
      <c r="DY29" s="54"/>
      <c r="DZ29" s="54"/>
      <c r="EA29" s="54"/>
      <c r="EB29" s="54"/>
      <c r="EC29" s="54"/>
      <c r="ED29" s="54"/>
      <c r="EE29" s="54"/>
      <c r="EF29" s="54"/>
      <c r="EG29" s="54"/>
      <c r="EH29" s="54"/>
      <c r="EI29" s="54"/>
      <c r="EJ29" s="54"/>
      <c r="EK29" s="54"/>
      <c r="EL29" s="54"/>
      <c r="EM29" s="54"/>
      <c r="EN29" s="54"/>
      <c r="EO29" s="54"/>
      <c r="EP29" s="54"/>
      <c r="EQ29" s="54"/>
      <c r="ER29" s="54"/>
      <c r="ES29" s="54"/>
      <c r="ET29" s="54"/>
      <c r="EU29" s="54"/>
      <c r="EV29" s="54"/>
      <c r="EW29" s="54"/>
      <c r="EX29" s="54"/>
      <c r="EY29" s="54"/>
      <c r="EZ29" s="54"/>
      <c r="FA29" s="54"/>
      <c r="FB29" s="54"/>
      <c r="FC29" s="54"/>
      <c r="FD29" s="54"/>
      <c r="FE29" s="54"/>
      <c r="FF29" s="54"/>
      <c r="FG29" s="54"/>
      <c r="FH29" s="54"/>
      <c r="FI29" s="54"/>
      <c r="FJ29" s="54"/>
      <c r="FK29" s="54"/>
      <c r="FL29" s="54"/>
      <c r="FM29" s="54"/>
      <c r="FN29" s="54"/>
      <c r="FO29" s="54"/>
      <c r="FP29" s="54"/>
      <c r="FQ29" s="54"/>
      <c r="FR29" s="54"/>
      <c r="FS29" s="54"/>
      <c r="FT29" s="54"/>
      <c r="FU29" s="54"/>
      <c r="FV29" s="54"/>
      <c r="FW29" s="54"/>
      <c r="FX29" s="54"/>
      <c r="FY29" s="54"/>
      <c r="FZ29" s="54"/>
      <c r="GA29" s="54"/>
      <c r="GB29" s="54"/>
      <c r="GC29" s="54"/>
      <c r="GD29" s="54"/>
      <c r="GE29" s="54"/>
      <c r="GF29" s="54"/>
      <c r="GG29" s="54"/>
      <c r="GH29" s="54"/>
      <c r="GI29" s="54"/>
      <c r="GJ29" s="54"/>
      <c r="GK29" s="54"/>
      <c r="GL29" s="54"/>
      <c r="GM29" s="54"/>
      <c r="GN29" s="54"/>
      <c r="GO29" s="54"/>
      <c r="GP29" s="54"/>
      <c r="GQ29" s="54"/>
      <c r="GR29" s="54"/>
      <c r="GS29" s="54"/>
      <c r="GT29" s="54"/>
      <c r="GU29" s="54"/>
      <c r="GV29" s="54"/>
      <c r="GW29" s="54"/>
      <c r="GX29" s="54"/>
      <c r="GY29" s="54"/>
      <c r="GZ29" s="54"/>
      <c r="HA29" s="54"/>
      <c r="HB29" s="54"/>
      <c r="HC29" s="54"/>
      <c r="HD29" s="54"/>
      <c r="HE29" s="54"/>
    </row>
    <row r="30" spans="1:213" s="43" customFormat="1" ht="33" customHeight="1" x14ac:dyDescent="0.25">
      <c r="A30" s="68" t="s">
        <v>25</v>
      </c>
      <c r="B30" s="297" t="str">
        <f>'Финансовое обеспечение'!B61:E61</f>
        <v>Муниципальная программа «Обеспечение жильем отдельных категорий граждан в Каменск-Уральском городском округе на 2025-2030 годы»</v>
      </c>
      <c r="C30" s="297"/>
      <c r="D30" s="297"/>
      <c r="E30" s="297"/>
      <c r="F30" s="52">
        <f>AVERAGE(F32:F35,F39,F43)</f>
        <v>100</v>
      </c>
    </row>
    <row r="31" spans="1:213" s="43" customFormat="1" ht="33.75" customHeight="1" x14ac:dyDescent="0.25">
      <c r="A31" s="69">
        <f>A29+1</f>
        <v>24</v>
      </c>
      <c r="B31" s="295" t="s">
        <v>747</v>
      </c>
      <c r="C31" s="295"/>
      <c r="D31" s="295"/>
      <c r="E31" s="295"/>
      <c r="F31" s="70">
        <f>AVERAGE(F34:F35)</f>
        <v>100</v>
      </c>
      <c r="G31" s="54"/>
      <c r="H31" s="54"/>
      <c r="I31" s="54"/>
      <c r="J31" s="54"/>
      <c r="K31" s="54"/>
      <c r="L31" s="54"/>
      <c r="M31" s="54"/>
      <c r="N31" s="54"/>
      <c r="O31" s="54"/>
      <c r="P31" s="54"/>
      <c r="Q31" s="54"/>
      <c r="R31" s="54"/>
      <c r="S31" s="54"/>
      <c r="T31" s="54"/>
      <c r="U31" s="54"/>
      <c r="V31" s="54"/>
      <c r="W31" s="54"/>
      <c r="X31" s="54"/>
      <c r="Y31" s="54"/>
      <c r="Z31" s="54"/>
      <c r="AA31" s="54"/>
      <c r="AB31" s="54"/>
      <c r="AC31" s="54"/>
      <c r="AD31" s="54"/>
      <c r="AE31" s="54"/>
      <c r="AF31" s="54"/>
      <c r="AG31" s="54"/>
      <c r="AH31" s="54"/>
      <c r="AI31" s="54"/>
      <c r="AJ31" s="54"/>
      <c r="AK31" s="54"/>
      <c r="AL31" s="54"/>
      <c r="AM31" s="54"/>
      <c r="AN31" s="54"/>
      <c r="AO31" s="54"/>
      <c r="AP31" s="54"/>
      <c r="AQ31" s="54"/>
      <c r="AR31" s="54"/>
      <c r="AS31" s="54"/>
      <c r="AT31" s="54"/>
      <c r="AU31" s="54"/>
      <c r="AV31" s="54"/>
      <c r="AW31" s="54"/>
      <c r="AX31" s="54"/>
      <c r="AY31" s="54"/>
      <c r="AZ31" s="54"/>
      <c r="BA31" s="54"/>
      <c r="BB31" s="54"/>
      <c r="BC31" s="54"/>
      <c r="BD31" s="54"/>
      <c r="BE31" s="54"/>
      <c r="BF31" s="54"/>
      <c r="BG31" s="54"/>
      <c r="BH31" s="54"/>
      <c r="BI31" s="54"/>
      <c r="BJ31" s="54"/>
      <c r="BK31" s="54"/>
      <c r="BL31" s="54"/>
      <c r="BM31" s="54"/>
      <c r="BN31" s="54"/>
      <c r="BO31" s="54"/>
      <c r="BP31" s="54"/>
      <c r="BQ31" s="54"/>
      <c r="BR31" s="54"/>
      <c r="BS31" s="54"/>
      <c r="BT31" s="54"/>
      <c r="BU31" s="54"/>
      <c r="BV31" s="54"/>
      <c r="BW31" s="54"/>
      <c r="BX31" s="54"/>
      <c r="BY31" s="54"/>
      <c r="BZ31" s="54"/>
      <c r="CA31" s="54"/>
      <c r="CB31" s="54"/>
      <c r="CC31" s="54"/>
      <c r="CD31" s="54"/>
      <c r="CE31" s="54"/>
      <c r="CF31" s="54"/>
      <c r="CG31" s="54"/>
      <c r="CH31" s="54"/>
      <c r="CI31" s="54"/>
      <c r="CJ31" s="54"/>
      <c r="CK31" s="54"/>
      <c r="CL31" s="54"/>
      <c r="CM31" s="54"/>
      <c r="CN31" s="54"/>
      <c r="CO31" s="54"/>
      <c r="CP31" s="54"/>
      <c r="CQ31" s="54"/>
      <c r="CR31" s="54"/>
      <c r="CS31" s="54"/>
      <c r="CT31" s="54"/>
      <c r="CU31" s="54"/>
      <c r="CV31" s="54"/>
      <c r="CW31" s="54"/>
      <c r="CX31" s="54"/>
      <c r="CY31" s="54"/>
      <c r="CZ31" s="54"/>
      <c r="DA31" s="54"/>
      <c r="DB31" s="54"/>
      <c r="DC31" s="54"/>
      <c r="DD31" s="54"/>
      <c r="DE31" s="54"/>
      <c r="DF31" s="54"/>
      <c r="DG31" s="54"/>
      <c r="DH31" s="54"/>
      <c r="DI31" s="54"/>
      <c r="DJ31" s="54"/>
      <c r="DK31" s="54"/>
      <c r="DL31" s="54"/>
      <c r="DM31" s="54"/>
      <c r="DN31" s="54"/>
      <c r="DO31" s="54"/>
      <c r="DP31" s="54"/>
      <c r="DQ31" s="54"/>
      <c r="DR31" s="54"/>
      <c r="DS31" s="54"/>
      <c r="DT31" s="54"/>
      <c r="DU31" s="54"/>
      <c r="DV31" s="54"/>
      <c r="DW31" s="54"/>
      <c r="DX31" s="54"/>
      <c r="DY31" s="54"/>
      <c r="DZ31" s="54"/>
      <c r="EA31" s="54"/>
      <c r="EB31" s="54"/>
      <c r="EC31" s="54"/>
      <c r="ED31" s="54"/>
      <c r="EE31" s="54"/>
      <c r="EF31" s="54"/>
      <c r="EG31" s="54"/>
      <c r="EH31" s="54"/>
      <c r="EI31" s="54"/>
      <c r="EJ31" s="54"/>
      <c r="EK31" s="54"/>
      <c r="EL31" s="54"/>
      <c r="EM31" s="54"/>
      <c r="EN31" s="54"/>
      <c r="EO31" s="54"/>
      <c r="EP31" s="54"/>
      <c r="EQ31" s="54"/>
      <c r="ER31" s="54"/>
      <c r="ES31" s="54"/>
      <c r="ET31" s="54"/>
      <c r="EU31" s="54"/>
      <c r="EV31" s="54"/>
      <c r="EW31" s="54"/>
      <c r="EX31" s="54"/>
      <c r="EY31" s="54"/>
      <c r="EZ31" s="54"/>
      <c r="FA31" s="54"/>
      <c r="FB31" s="54"/>
      <c r="FC31" s="54"/>
      <c r="FD31" s="54"/>
      <c r="FE31" s="54"/>
      <c r="FF31" s="54"/>
      <c r="FG31" s="54"/>
      <c r="FH31" s="54"/>
      <c r="FI31" s="54"/>
      <c r="FJ31" s="54"/>
      <c r="FK31" s="54"/>
      <c r="FL31" s="54"/>
      <c r="FM31" s="54"/>
      <c r="FN31" s="54"/>
      <c r="FO31" s="54"/>
      <c r="FP31" s="54"/>
      <c r="FQ31" s="54"/>
      <c r="FR31" s="54"/>
      <c r="FS31" s="54"/>
      <c r="FT31" s="54"/>
      <c r="FU31" s="54"/>
      <c r="FV31" s="54"/>
      <c r="FW31" s="54"/>
      <c r="FX31" s="54"/>
      <c r="FY31" s="54"/>
      <c r="FZ31" s="54"/>
      <c r="GA31" s="54"/>
      <c r="GB31" s="54"/>
      <c r="GC31" s="54"/>
      <c r="GD31" s="54"/>
      <c r="GE31" s="54"/>
      <c r="GF31" s="54"/>
      <c r="GG31" s="54"/>
      <c r="GH31" s="54"/>
      <c r="GI31" s="54"/>
      <c r="GJ31" s="54"/>
      <c r="GK31" s="54"/>
      <c r="GL31" s="54"/>
      <c r="GM31" s="54"/>
      <c r="GN31" s="54"/>
      <c r="GO31" s="54"/>
      <c r="GP31" s="54"/>
      <c r="GQ31" s="54"/>
      <c r="GR31" s="54"/>
      <c r="GS31" s="54"/>
      <c r="GT31" s="54"/>
      <c r="GU31" s="54"/>
      <c r="GV31" s="54"/>
      <c r="GW31" s="54"/>
      <c r="GX31" s="54"/>
      <c r="GY31" s="54"/>
      <c r="GZ31" s="54"/>
      <c r="HA31" s="54"/>
      <c r="HB31" s="54"/>
      <c r="HC31" s="54"/>
      <c r="HD31" s="54"/>
      <c r="HE31" s="54"/>
    </row>
    <row r="32" spans="1:213" s="43" customFormat="1" ht="16.5" customHeight="1" x14ac:dyDescent="0.25">
      <c r="A32" s="69">
        <f>A31+1</f>
        <v>25</v>
      </c>
      <c r="B32" s="275" t="s">
        <v>99</v>
      </c>
      <c r="C32" s="275"/>
      <c r="D32" s="275"/>
      <c r="E32" s="275"/>
      <c r="F32" s="275"/>
      <c r="G32" s="54"/>
      <c r="H32" s="54"/>
      <c r="I32" s="54"/>
      <c r="J32" s="54"/>
      <c r="K32" s="54"/>
      <c r="L32" s="54"/>
      <c r="M32" s="54"/>
      <c r="N32" s="54"/>
      <c r="O32" s="54"/>
      <c r="P32" s="54"/>
      <c r="Q32" s="54"/>
      <c r="R32" s="54"/>
      <c r="S32" s="54"/>
      <c r="T32" s="54"/>
      <c r="U32" s="54"/>
      <c r="V32" s="54"/>
      <c r="W32" s="54"/>
      <c r="X32" s="54"/>
      <c r="Y32" s="54"/>
      <c r="Z32" s="54"/>
      <c r="AA32" s="54"/>
      <c r="AB32" s="54"/>
      <c r="AC32" s="54"/>
      <c r="AD32" s="54"/>
      <c r="AE32" s="54"/>
      <c r="AF32" s="54"/>
      <c r="AG32" s="54"/>
      <c r="AH32" s="54"/>
      <c r="AI32" s="54"/>
      <c r="AJ32" s="54"/>
      <c r="AK32" s="54"/>
      <c r="AL32" s="54"/>
      <c r="AM32" s="54"/>
      <c r="AN32" s="54"/>
      <c r="AO32" s="54"/>
      <c r="AP32" s="54"/>
      <c r="AQ32" s="54"/>
      <c r="AR32" s="54"/>
      <c r="AS32" s="54"/>
      <c r="AT32" s="54"/>
      <c r="AU32" s="54"/>
      <c r="AV32" s="54"/>
      <c r="AW32" s="54"/>
      <c r="AX32" s="54"/>
      <c r="AY32" s="54"/>
      <c r="AZ32" s="54"/>
      <c r="BA32" s="54"/>
      <c r="BB32" s="54"/>
      <c r="BC32" s="54"/>
      <c r="BD32" s="54"/>
      <c r="BE32" s="54"/>
      <c r="BF32" s="54"/>
      <c r="BG32" s="54"/>
      <c r="BH32" s="54"/>
      <c r="BI32" s="54"/>
      <c r="BJ32" s="54"/>
      <c r="BK32" s="54"/>
      <c r="BL32" s="54"/>
      <c r="BM32" s="54"/>
      <c r="BN32" s="54"/>
      <c r="BO32" s="54"/>
      <c r="BP32" s="54"/>
      <c r="BQ32" s="54"/>
      <c r="BR32" s="54"/>
      <c r="BS32" s="54"/>
      <c r="BT32" s="54"/>
      <c r="BU32" s="54"/>
      <c r="BV32" s="54"/>
      <c r="BW32" s="54"/>
      <c r="BX32" s="54"/>
      <c r="BY32" s="54"/>
      <c r="BZ32" s="54"/>
      <c r="CA32" s="54"/>
      <c r="CB32" s="54"/>
      <c r="CC32" s="54"/>
      <c r="CD32" s="54"/>
      <c r="CE32" s="54"/>
      <c r="CF32" s="54"/>
      <c r="CG32" s="54"/>
      <c r="CH32" s="54"/>
      <c r="CI32" s="54"/>
      <c r="CJ32" s="54"/>
      <c r="CK32" s="54"/>
      <c r="CL32" s="54"/>
      <c r="CM32" s="54"/>
      <c r="CN32" s="54"/>
      <c r="CO32" s="54"/>
      <c r="CP32" s="54"/>
      <c r="CQ32" s="54"/>
      <c r="CR32" s="54"/>
      <c r="CS32" s="54"/>
      <c r="CT32" s="54"/>
      <c r="CU32" s="54"/>
      <c r="CV32" s="54"/>
      <c r="CW32" s="54"/>
      <c r="CX32" s="54"/>
      <c r="CY32" s="54"/>
      <c r="CZ32" s="54"/>
      <c r="DA32" s="54"/>
      <c r="DB32" s="54"/>
      <c r="DC32" s="54"/>
      <c r="DD32" s="54"/>
      <c r="DE32" s="54"/>
      <c r="DF32" s="54"/>
      <c r="DG32" s="54"/>
      <c r="DH32" s="54"/>
      <c r="DI32" s="54"/>
      <c r="DJ32" s="54"/>
      <c r="DK32" s="54"/>
      <c r="DL32" s="54"/>
      <c r="DM32" s="54"/>
      <c r="DN32" s="54"/>
      <c r="DO32" s="54"/>
      <c r="DP32" s="54"/>
      <c r="DQ32" s="54"/>
      <c r="DR32" s="54"/>
      <c r="DS32" s="54"/>
      <c r="DT32" s="54"/>
      <c r="DU32" s="54"/>
      <c r="DV32" s="54"/>
      <c r="DW32" s="54"/>
      <c r="DX32" s="54"/>
      <c r="DY32" s="54"/>
      <c r="DZ32" s="54"/>
      <c r="EA32" s="54"/>
      <c r="EB32" s="54"/>
      <c r="EC32" s="54"/>
      <c r="ED32" s="54"/>
      <c r="EE32" s="54"/>
      <c r="EF32" s="54"/>
      <c r="EG32" s="54"/>
      <c r="EH32" s="54"/>
      <c r="EI32" s="54"/>
      <c r="EJ32" s="54"/>
      <c r="EK32" s="54"/>
      <c r="EL32" s="54"/>
      <c r="EM32" s="54"/>
      <c r="EN32" s="54"/>
      <c r="EO32" s="54"/>
      <c r="EP32" s="54"/>
      <c r="EQ32" s="54"/>
      <c r="ER32" s="54"/>
      <c r="ES32" s="54"/>
      <c r="ET32" s="54"/>
      <c r="EU32" s="54"/>
      <c r="EV32" s="54"/>
      <c r="EW32" s="54"/>
      <c r="EX32" s="54"/>
      <c r="EY32" s="54"/>
      <c r="EZ32" s="54"/>
      <c r="FA32" s="54"/>
      <c r="FB32" s="54"/>
      <c r="FC32" s="54"/>
      <c r="FD32" s="54"/>
      <c r="FE32" s="54"/>
      <c r="FF32" s="54"/>
      <c r="FG32" s="54"/>
      <c r="FH32" s="54"/>
      <c r="FI32" s="54"/>
      <c r="FJ32" s="54"/>
      <c r="FK32" s="54"/>
      <c r="FL32" s="54"/>
      <c r="FM32" s="54"/>
      <c r="FN32" s="54"/>
      <c r="FO32" s="54"/>
      <c r="FP32" s="54"/>
      <c r="FQ32" s="54"/>
      <c r="FR32" s="54"/>
      <c r="FS32" s="54"/>
      <c r="FT32" s="54"/>
      <c r="FU32" s="54"/>
      <c r="FV32" s="54"/>
      <c r="FW32" s="54"/>
      <c r="FX32" s="54"/>
      <c r="FY32" s="54"/>
      <c r="FZ32" s="54"/>
      <c r="GA32" s="54"/>
      <c r="GB32" s="54"/>
      <c r="GC32" s="54"/>
      <c r="GD32" s="54"/>
      <c r="GE32" s="54"/>
      <c r="GF32" s="54"/>
      <c r="GG32" s="54"/>
      <c r="GH32" s="54"/>
      <c r="GI32" s="54"/>
      <c r="GJ32" s="54"/>
      <c r="GK32" s="54"/>
      <c r="GL32" s="54"/>
      <c r="GM32" s="54"/>
      <c r="GN32" s="54"/>
      <c r="GO32" s="54"/>
      <c r="GP32" s="54"/>
      <c r="GQ32" s="54"/>
      <c r="GR32" s="54"/>
      <c r="GS32" s="54"/>
      <c r="GT32" s="54"/>
      <c r="GU32" s="54"/>
      <c r="GV32" s="54"/>
      <c r="GW32" s="54"/>
      <c r="GX32" s="54"/>
      <c r="GY32" s="54"/>
      <c r="GZ32" s="54"/>
      <c r="HA32" s="54"/>
      <c r="HB32" s="54"/>
      <c r="HC32" s="54"/>
      <c r="HD32" s="54"/>
      <c r="HE32" s="54"/>
    </row>
    <row r="33" spans="1:213" s="43" customFormat="1" ht="93.75" customHeight="1" x14ac:dyDescent="0.25">
      <c r="A33" s="69">
        <f t="shared" ref="A33:A42" si="2">A32+1</f>
        <v>26</v>
      </c>
      <c r="B33" s="275" t="s">
        <v>748</v>
      </c>
      <c r="C33" s="275"/>
      <c r="D33" s="275"/>
      <c r="E33" s="275"/>
      <c r="F33" s="275"/>
      <c r="G33" s="54"/>
      <c r="H33" s="54"/>
      <c r="I33" s="54"/>
      <c r="J33" s="54"/>
      <c r="K33" s="54"/>
      <c r="L33" s="54"/>
      <c r="M33" s="54"/>
      <c r="N33" s="54"/>
      <c r="O33" s="54"/>
      <c r="P33" s="54"/>
      <c r="Q33" s="54"/>
      <c r="R33" s="54"/>
      <c r="S33" s="54"/>
      <c r="T33" s="54"/>
      <c r="U33" s="54"/>
      <c r="V33" s="54"/>
      <c r="W33" s="54"/>
      <c r="X33" s="54"/>
      <c r="Y33" s="54"/>
      <c r="Z33" s="54"/>
      <c r="AA33" s="54"/>
      <c r="AB33" s="54"/>
      <c r="AC33" s="54"/>
      <c r="AD33" s="54"/>
      <c r="AE33" s="54"/>
      <c r="AF33" s="54"/>
      <c r="AG33" s="54"/>
      <c r="AH33" s="54"/>
      <c r="AI33" s="54"/>
      <c r="AJ33" s="54"/>
      <c r="AK33" s="54"/>
      <c r="AL33" s="54"/>
      <c r="AM33" s="54"/>
      <c r="AN33" s="54"/>
      <c r="AO33" s="54"/>
      <c r="AP33" s="54"/>
      <c r="AQ33" s="54"/>
      <c r="AR33" s="54"/>
      <c r="AS33" s="54"/>
      <c r="AT33" s="54"/>
      <c r="AU33" s="54"/>
      <c r="AV33" s="54"/>
      <c r="AW33" s="54"/>
      <c r="AX33" s="54"/>
      <c r="AY33" s="54"/>
      <c r="AZ33" s="54"/>
      <c r="BA33" s="54"/>
      <c r="BB33" s="54"/>
      <c r="BC33" s="54"/>
      <c r="BD33" s="54"/>
      <c r="BE33" s="54"/>
      <c r="BF33" s="54"/>
      <c r="BG33" s="54"/>
      <c r="BH33" s="54"/>
      <c r="BI33" s="54"/>
      <c r="BJ33" s="54"/>
      <c r="BK33" s="54"/>
      <c r="BL33" s="54"/>
      <c r="BM33" s="54"/>
      <c r="BN33" s="54"/>
      <c r="BO33" s="54"/>
      <c r="BP33" s="54"/>
      <c r="BQ33" s="54"/>
      <c r="BR33" s="54"/>
      <c r="BS33" s="54"/>
      <c r="BT33" s="54"/>
      <c r="BU33" s="54"/>
      <c r="BV33" s="54"/>
      <c r="BW33" s="54"/>
      <c r="BX33" s="54"/>
      <c r="BY33" s="54"/>
      <c r="BZ33" s="54"/>
      <c r="CA33" s="54"/>
      <c r="CB33" s="54"/>
      <c r="CC33" s="54"/>
      <c r="CD33" s="54"/>
      <c r="CE33" s="54"/>
      <c r="CF33" s="54"/>
      <c r="CG33" s="54"/>
      <c r="CH33" s="54"/>
      <c r="CI33" s="54"/>
      <c r="CJ33" s="54"/>
      <c r="CK33" s="54"/>
      <c r="CL33" s="54"/>
      <c r="CM33" s="54"/>
      <c r="CN33" s="54"/>
      <c r="CO33" s="54"/>
      <c r="CP33" s="54"/>
      <c r="CQ33" s="54"/>
      <c r="CR33" s="54"/>
      <c r="CS33" s="54"/>
      <c r="CT33" s="54"/>
      <c r="CU33" s="54"/>
      <c r="CV33" s="54"/>
      <c r="CW33" s="54"/>
      <c r="CX33" s="54"/>
      <c r="CY33" s="54"/>
      <c r="CZ33" s="54"/>
      <c r="DA33" s="54"/>
      <c r="DB33" s="54"/>
      <c r="DC33" s="54"/>
      <c r="DD33" s="54"/>
      <c r="DE33" s="54"/>
      <c r="DF33" s="54"/>
      <c r="DG33" s="54"/>
      <c r="DH33" s="54"/>
      <c r="DI33" s="54"/>
      <c r="DJ33" s="54"/>
      <c r="DK33" s="54"/>
      <c r="DL33" s="54"/>
      <c r="DM33" s="54"/>
      <c r="DN33" s="54"/>
      <c r="DO33" s="54"/>
      <c r="DP33" s="54"/>
      <c r="DQ33" s="54"/>
      <c r="DR33" s="54"/>
      <c r="DS33" s="54"/>
      <c r="DT33" s="54"/>
      <c r="DU33" s="54"/>
      <c r="DV33" s="54"/>
      <c r="DW33" s="54"/>
      <c r="DX33" s="54"/>
      <c r="DY33" s="54"/>
      <c r="DZ33" s="54"/>
      <c r="EA33" s="54"/>
      <c r="EB33" s="54"/>
      <c r="EC33" s="54"/>
      <c r="ED33" s="54"/>
      <c r="EE33" s="54"/>
      <c r="EF33" s="54"/>
      <c r="EG33" s="54"/>
      <c r="EH33" s="54"/>
      <c r="EI33" s="54"/>
      <c r="EJ33" s="54"/>
      <c r="EK33" s="54"/>
      <c r="EL33" s="54"/>
      <c r="EM33" s="54"/>
      <c r="EN33" s="54"/>
      <c r="EO33" s="54"/>
      <c r="EP33" s="54"/>
      <c r="EQ33" s="54"/>
      <c r="ER33" s="54"/>
      <c r="ES33" s="54"/>
      <c r="ET33" s="54"/>
      <c r="EU33" s="54"/>
      <c r="EV33" s="54"/>
      <c r="EW33" s="54"/>
      <c r="EX33" s="54"/>
      <c r="EY33" s="54"/>
      <c r="EZ33" s="54"/>
      <c r="FA33" s="54"/>
      <c r="FB33" s="54"/>
      <c r="FC33" s="54"/>
      <c r="FD33" s="54"/>
      <c r="FE33" s="54"/>
      <c r="FF33" s="54"/>
      <c r="FG33" s="54"/>
      <c r="FH33" s="54"/>
      <c r="FI33" s="54"/>
      <c r="FJ33" s="54"/>
      <c r="FK33" s="54"/>
      <c r="FL33" s="54"/>
      <c r="FM33" s="54"/>
      <c r="FN33" s="54"/>
      <c r="FO33" s="54"/>
      <c r="FP33" s="54"/>
      <c r="FQ33" s="54"/>
      <c r="FR33" s="54"/>
      <c r="FS33" s="54"/>
      <c r="FT33" s="54"/>
      <c r="FU33" s="54"/>
      <c r="FV33" s="54"/>
      <c r="FW33" s="54"/>
      <c r="FX33" s="54"/>
      <c r="FY33" s="54"/>
      <c r="FZ33" s="54"/>
      <c r="GA33" s="54"/>
      <c r="GB33" s="54"/>
      <c r="GC33" s="54"/>
      <c r="GD33" s="54"/>
      <c r="GE33" s="54"/>
      <c r="GF33" s="54"/>
      <c r="GG33" s="54"/>
      <c r="GH33" s="54"/>
      <c r="GI33" s="54"/>
      <c r="GJ33" s="54"/>
      <c r="GK33" s="54"/>
      <c r="GL33" s="54"/>
      <c r="GM33" s="54"/>
      <c r="GN33" s="54"/>
      <c r="GO33" s="54"/>
      <c r="GP33" s="54"/>
      <c r="GQ33" s="54"/>
      <c r="GR33" s="54"/>
      <c r="GS33" s="54"/>
      <c r="GT33" s="54"/>
      <c r="GU33" s="54"/>
      <c r="GV33" s="54"/>
      <c r="GW33" s="54"/>
      <c r="GX33" s="54"/>
      <c r="GY33" s="54"/>
      <c r="GZ33" s="54"/>
      <c r="HA33" s="54"/>
      <c r="HB33" s="54"/>
      <c r="HC33" s="54"/>
      <c r="HD33" s="54"/>
      <c r="HE33" s="54"/>
    </row>
    <row r="34" spans="1:213" ht="47.25" x14ac:dyDescent="0.25">
      <c r="A34" s="69">
        <f t="shared" si="2"/>
        <v>27</v>
      </c>
      <c r="B34" s="56" t="s">
        <v>749</v>
      </c>
      <c r="C34" s="180" t="s">
        <v>244</v>
      </c>
      <c r="D34" s="230">
        <v>6</v>
      </c>
      <c r="E34" s="59">
        <v>6</v>
      </c>
      <c r="F34" s="5">
        <f>E34*100/D34</f>
        <v>100</v>
      </c>
      <c r="G34" s="54"/>
      <c r="H34" s="54"/>
      <c r="I34" s="54"/>
      <c r="J34" s="54"/>
      <c r="K34" s="54"/>
      <c r="L34" s="54"/>
      <c r="M34" s="54"/>
      <c r="N34" s="54"/>
      <c r="O34" s="54"/>
      <c r="P34" s="54"/>
      <c r="Q34" s="54"/>
      <c r="R34" s="54"/>
      <c r="S34" s="54"/>
      <c r="T34" s="54"/>
      <c r="U34" s="54"/>
      <c r="V34" s="54"/>
      <c r="W34" s="54"/>
      <c r="X34" s="54"/>
      <c r="Y34" s="54"/>
      <c r="Z34" s="54"/>
      <c r="AA34" s="54"/>
      <c r="AB34" s="54"/>
      <c r="AC34" s="54"/>
      <c r="AD34" s="54"/>
      <c r="AE34" s="54"/>
      <c r="AF34" s="54"/>
      <c r="AG34" s="54"/>
      <c r="AH34" s="54"/>
      <c r="AI34" s="54"/>
      <c r="AJ34" s="54"/>
      <c r="AK34" s="54"/>
      <c r="AL34" s="54"/>
      <c r="AM34" s="54"/>
      <c r="AN34" s="54"/>
      <c r="AO34" s="54"/>
      <c r="AP34" s="54"/>
      <c r="AQ34" s="54"/>
      <c r="AR34" s="54"/>
      <c r="AS34" s="54"/>
      <c r="AT34" s="54"/>
      <c r="AU34" s="54"/>
      <c r="AV34" s="54"/>
      <c r="AW34" s="54"/>
      <c r="AX34" s="54"/>
      <c r="AY34" s="54"/>
      <c r="AZ34" s="54"/>
      <c r="BA34" s="54"/>
      <c r="BB34" s="54"/>
      <c r="BC34" s="54"/>
      <c r="BD34" s="54"/>
      <c r="BE34" s="54"/>
      <c r="BF34" s="54"/>
      <c r="BG34" s="54"/>
      <c r="BH34" s="54"/>
      <c r="BI34" s="54"/>
      <c r="BJ34" s="54"/>
      <c r="BK34" s="54"/>
      <c r="BL34" s="54"/>
      <c r="BM34" s="54"/>
      <c r="BN34" s="54"/>
      <c r="BO34" s="54"/>
      <c r="BP34" s="54"/>
      <c r="BQ34" s="54"/>
      <c r="BR34" s="54"/>
      <c r="BS34" s="54"/>
      <c r="BT34" s="54"/>
      <c r="BU34" s="54"/>
      <c r="BV34" s="54"/>
      <c r="BW34" s="54"/>
      <c r="BX34" s="54"/>
      <c r="BY34" s="54"/>
      <c r="BZ34" s="54"/>
      <c r="CA34" s="54"/>
      <c r="CB34" s="54"/>
      <c r="CC34" s="54"/>
      <c r="CD34" s="54"/>
      <c r="CE34" s="54"/>
      <c r="CF34" s="54"/>
      <c r="CG34" s="54"/>
      <c r="CH34" s="54"/>
      <c r="CI34" s="54"/>
      <c r="CJ34" s="54"/>
      <c r="CK34" s="54"/>
      <c r="CL34" s="54"/>
      <c r="CM34" s="54"/>
      <c r="CN34" s="54"/>
      <c r="CO34" s="54"/>
      <c r="CP34" s="54"/>
      <c r="CQ34" s="54"/>
      <c r="CR34" s="54"/>
      <c r="CS34" s="54"/>
      <c r="CT34" s="54"/>
      <c r="CU34" s="54"/>
      <c r="CV34" s="54"/>
      <c r="CW34" s="54"/>
      <c r="CX34" s="54"/>
      <c r="CY34" s="54"/>
      <c r="CZ34" s="54"/>
      <c r="DA34" s="54"/>
      <c r="DB34" s="54"/>
      <c r="DC34" s="54"/>
      <c r="DD34" s="54"/>
      <c r="DE34" s="54"/>
      <c r="DF34" s="54"/>
      <c r="DG34" s="54"/>
      <c r="DH34" s="54"/>
      <c r="DI34" s="54"/>
      <c r="DJ34" s="54"/>
      <c r="DK34" s="54"/>
      <c r="DL34" s="54"/>
      <c r="DM34" s="54"/>
      <c r="DN34" s="54"/>
      <c r="DO34" s="54"/>
      <c r="DP34" s="54"/>
      <c r="DQ34" s="54"/>
      <c r="DR34" s="54"/>
      <c r="DS34" s="54"/>
      <c r="DT34" s="54"/>
      <c r="DU34" s="54"/>
      <c r="DV34" s="54"/>
      <c r="DW34" s="54"/>
      <c r="DX34" s="54"/>
      <c r="DY34" s="54"/>
      <c r="DZ34" s="54"/>
      <c r="EA34" s="54"/>
      <c r="EB34" s="54"/>
      <c r="EC34" s="54"/>
      <c r="ED34" s="54"/>
      <c r="EE34" s="54"/>
      <c r="EF34" s="54"/>
      <c r="EG34" s="54"/>
      <c r="EH34" s="54"/>
      <c r="EI34" s="54"/>
      <c r="EJ34" s="54"/>
      <c r="EK34" s="54"/>
      <c r="EL34" s="54"/>
      <c r="EM34" s="54"/>
      <c r="EN34" s="54"/>
      <c r="EO34" s="54"/>
      <c r="EP34" s="54"/>
      <c r="EQ34" s="54"/>
      <c r="ER34" s="54"/>
      <c r="ES34" s="54"/>
      <c r="ET34" s="54"/>
      <c r="EU34" s="54"/>
      <c r="EV34" s="54"/>
      <c r="EW34" s="54"/>
      <c r="EX34" s="54"/>
      <c r="EY34" s="54"/>
      <c r="EZ34" s="54"/>
      <c r="FA34" s="54"/>
      <c r="FB34" s="54"/>
      <c r="FC34" s="54"/>
      <c r="FD34" s="54"/>
      <c r="FE34" s="54"/>
      <c r="FF34" s="54"/>
      <c r="FG34" s="54"/>
      <c r="FH34" s="54"/>
      <c r="FI34" s="54"/>
      <c r="FJ34" s="54"/>
      <c r="FK34" s="54"/>
      <c r="FL34" s="54"/>
      <c r="FM34" s="54"/>
      <c r="FN34" s="54"/>
      <c r="FO34" s="54"/>
      <c r="FP34" s="54"/>
      <c r="FQ34" s="54"/>
      <c r="FR34" s="54"/>
      <c r="FS34" s="54"/>
      <c r="FT34" s="54"/>
      <c r="FU34" s="54"/>
      <c r="FV34" s="54"/>
      <c r="FW34" s="54"/>
      <c r="FX34" s="54"/>
      <c r="FY34" s="54"/>
      <c r="FZ34" s="54"/>
      <c r="GA34" s="54"/>
      <c r="GB34" s="54"/>
      <c r="GC34" s="54"/>
      <c r="GD34" s="54"/>
      <c r="GE34" s="54"/>
      <c r="GF34" s="54"/>
      <c r="GG34" s="54"/>
      <c r="GH34" s="54"/>
      <c r="GI34" s="54"/>
      <c r="GJ34" s="54"/>
      <c r="GK34" s="54"/>
      <c r="GL34" s="54"/>
      <c r="GM34" s="54"/>
      <c r="GN34" s="54"/>
      <c r="GO34" s="54"/>
      <c r="GP34" s="54"/>
      <c r="GQ34" s="54"/>
      <c r="GR34" s="54"/>
      <c r="GS34" s="54"/>
      <c r="GT34" s="54"/>
      <c r="GU34" s="54"/>
      <c r="GV34" s="54"/>
      <c r="GW34" s="54"/>
      <c r="GX34" s="54"/>
      <c r="GY34" s="54"/>
      <c r="GZ34" s="54"/>
      <c r="HA34" s="54"/>
      <c r="HB34" s="54"/>
      <c r="HC34" s="54"/>
      <c r="HD34" s="54"/>
      <c r="HE34" s="54"/>
    </row>
    <row r="35" spans="1:213" ht="63" x14ac:dyDescent="0.25">
      <c r="A35" s="69">
        <f t="shared" si="2"/>
        <v>28</v>
      </c>
      <c r="B35" s="56" t="s">
        <v>750</v>
      </c>
      <c r="C35" s="180" t="s">
        <v>101</v>
      </c>
      <c r="D35" s="230">
        <v>8.4</v>
      </c>
      <c r="E35" s="71">
        <v>8.4</v>
      </c>
      <c r="F35" s="5">
        <f>E35*100/D35</f>
        <v>100</v>
      </c>
      <c r="G35" s="54"/>
      <c r="H35" s="54"/>
      <c r="I35" s="54"/>
      <c r="J35" s="54"/>
      <c r="K35" s="54"/>
      <c r="L35" s="54"/>
      <c r="M35" s="54"/>
      <c r="N35" s="54"/>
      <c r="O35" s="54"/>
      <c r="P35" s="54"/>
      <c r="Q35" s="54"/>
      <c r="R35" s="54"/>
      <c r="S35" s="54"/>
      <c r="T35" s="54"/>
      <c r="U35" s="54"/>
      <c r="V35" s="54"/>
      <c r="W35" s="54"/>
      <c r="X35" s="54"/>
      <c r="Y35" s="54"/>
      <c r="Z35" s="54"/>
      <c r="AA35" s="54"/>
      <c r="AB35" s="54"/>
      <c r="AC35" s="54"/>
      <c r="AD35" s="54"/>
      <c r="AE35" s="54"/>
      <c r="AF35" s="54"/>
      <c r="AG35" s="54"/>
      <c r="AH35" s="54"/>
      <c r="AI35" s="54"/>
      <c r="AJ35" s="54"/>
      <c r="AK35" s="54"/>
      <c r="AL35" s="54"/>
      <c r="AM35" s="54"/>
      <c r="AN35" s="54"/>
      <c r="AO35" s="54"/>
      <c r="AP35" s="54"/>
      <c r="AQ35" s="54"/>
      <c r="AR35" s="54"/>
      <c r="AS35" s="54"/>
      <c r="AT35" s="54"/>
      <c r="AU35" s="54"/>
      <c r="AV35" s="54"/>
      <c r="AW35" s="54"/>
      <c r="AX35" s="54"/>
      <c r="AY35" s="54"/>
      <c r="AZ35" s="54"/>
      <c r="BA35" s="54"/>
      <c r="BB35" s="54"/>
      <c r="BC35" s="54"/>
      <c r="BD35" s="54"/>
      <c r="BE35" s="54"/>
      <c r="BF35" s="54"/>
      <c r="BG35" s="54"/>
      <c r="BH35" s="54"/>
      <c r="BI35" s="54"/>
      <c r="BJ35" s="54"/>
      <c r="BK35" s="54"/>
      <c r="BL35" s="54"/>
      <c r="BM35" s="54"/>
      <c r="BN35" s="54"/>
      <c r="BO35" s="54"/>
      <c r="BP35" s="54"/>
      <c r="BQ35" s="54"/>
      <c r="BR35" s="54"/>
      <c r="BS35" s="54"/>
      <c r="BT35" s="54"/>
      <c r="BU35" s="54"/>
      <c r="BV35" s="54"/>
      <c r="BW35" s="54"/>
      <c r="BX35" s="54"/>
      <c r="BY35" s="54"/>
      <c r="BZ35" s="54"/>
      <c r="CA35" s="54"/>
      <c r="CB35" s="54"/>
      <c r="CC35" s="54"/>
      <c r="CD35" s="54"/>
      <c r="CE35" s="54"/>
      <c r="CF35" s="54"/>
      <c r="CG35" s="54"/>
      <c r="CH35" s="54"/>
      <c r="CI35" s="54"/>
      <c r="CJ35" s="54"/>
      <c r="CK35" s="54"/>
      <c r="CL35" s="54"/>
      <c r="CM35" s="54"/>
      <c r="CN35" s="54"/>
      <c r="CO35" s="54"/>
      <c r="CP35" s="54"/>
      <c r="CQ35" s="54"/>
      <c r="CR35" s="54"/>
      <c r="CS35" s="54"/>
      <c r="CT35" s="54"/>
      <c r="CU35" s="54"/>
      <c r="CV35" s="54"/>
      <c r="CW35" s="54"/>
      <c r="CX35" s="54"/>
      <c r="CY35" s="54"/>
      <c r="CZ35" s="54"/>
      <c r="DA35" s="54"/>
      <c r="DB35" s="54"/>
      <c r="DC35" s="54"/>
      <c r="DD35" s="54"/>
      <c r="DE35" s="54"/>
      <c r="DF35" s="54"/>
      <c r="DG35" s="54"/>
      <c r="DH35" s="54"/>
      <c r="DI35" s="54"/>
      <c r="DJ35" s="54"/>
      <c r="DK35" s="54"/>
      <c r="DL35" s="54"/>
      <c r="DM35" s="54"/>
      <c r="DN35" s="54"/>
      <c r="DO35" s="54"/>
      <c r="DP35" s="54"/>
      <c r="DQ35" s="54"/>
      <c r="DR35" s="54"/>
      <c r="DS35" s="54"/>
      <c r="DT35" s="54"/>
      <c r="DU35" s="54"/>
      <c r="DV35" s="54"/>
      <c r="DW35" s="54"/>
      <c r="DX35" s="54"/>
      <c r="DY35" s="54"/>
      <c r="DZ35" s="54"/>
      <c r="EA35" s="54"/>
      <c r="EB35" s="54"/>
      <c r="EC35" s="54"/>
      <c r="ED35" s="54"/>
      <c r="EE35" s="54"/>
      <c r="EF35" s="54"/>
      <c r="EG35" s="54"/>
      <c r="EH35" s="54"/>
      <c r="EI35" s="54"/>
      <c r="EJ35" s="54"/>
      <c r="EK35" s="54"/>
      <c r="EL35" s="54"/>
      <c r="EM35" s="54"/>
      <c r="EN35" s="54"/>
      <c r="EO35" s="54"/>
      <c r="EP35" s="54"/>
      <c r="EQ35" s="54"/>
      <c r="ER35" s="54"/>
      <c r="ES35" s="54"/>
      <c r="ET35" s="54"/>
      <c r="EU35" s="54"/>
      <c r="EV35" s="54"/>
      <c r="EW35" s="54"/>
      <c r="EX35" s="54"/>
      <c r="EY35" s="54"/>
      <c r="EZ35" s="54"/>
      <c r="FA35" s="54"/>
      <c r="FB35" s="54"/>
      <c r="FC35" s="54"/>
      <c r="FD35" s="54"/>
      <c r="FE35" s="54"/>
      <c r="FF35" s="54"/>
      <c r="FG35" s="54"/>
      <c r="FH35" s="54"/>
      <c r="FI35" s="54"/>
      <c r="FJ35" s="54"/>
      <c r="FK35" s="54"/>
      <c r="FL35" s="54"/>
      <c r="FM35" s="54"/>
      <c r="FN35" s="54"/>
      <c r="FO35" s="54"/>
      <c r="FP35" s="54"/>
      <c r="FQ35" s="54"/>
      <c r="FR35" s="54"/>
      <c r="FS35" s="54"/>
      <c r="FT35" s="54"/>
      <c r="FU35" s="54"/>
      <c r="FV35" s="54"/>
      <c r="FW35" s="54"/>
      <c r="FX35" s="54"/>
      <c r="FY35" s="54"/>
      <c r="FZ35" s="54"/>
      <c r="GA35" s="54"/>
      <c r="GB35" s="54"/>
      <c r="GC35" s="54"/>
      <c r="GD35" s="54"/>
      <c r="GE35" s="54"/>
      <c r="GF35" s="54"/>
      <c r="GG35" s="54"/>
      <c r="GH35" s="54"/>
      <c r="GI35" s="54"/>
      <c r="GJ35" s="54"/>
      <c r="GK35" s="54"/>
      <c r="GL35" s="54"/>
      <c r="GM35" s="54"/>
      <c r="GN35" s="54"/>
      <c r="GO35" s="54"/>
      <c r="GP35" s="54"/>
      <c r="GQ35" s="54"/>
      <c r="GR35" s="54"/>
      <c r="GS35" s="54"/>
      <c r="GT35" s="54"/>
      <c r="GU35" s="54"/>
      <c r="GV35" s="54"/>
      <c r="GW35" s="54"/>
      <c r="GX35" s="54"/>
      <c r="GY35" s="54"/>
      <c r="GZ35" s="54"/>
      <c r="HA35" s="54"/>
      <c r="HB35" s="54"/>
      <c r="HC35" s="54"/>
      <c r="HD35" s="54"/>
      <c r="HE35" s="54"/>
    </row>
    <row r="36" spans="1:213" s="43" customFormat="1" ht="31.5" customHeight="1" x14ac:dyDescent="0.25">
      <c r="A36" s="69">
        <f t="shared" si="2"/>
        <v>29</v>
      </c>
      <c r="B36" s="295" t="s">
        <v>745</v>
      </c>
      <c r="C36" s="295"/>
      <c r="D36" s="295"/>
      <c r="E36" s="295"/>
      <c r="F36" s="70">
        <f>AVERAGE(F39)</f>
        <v>100</v>
      </c>
      <c r="G36" s="54"/>
      <c r="H36" s="54"/>
      <c r="I36" s="54"/>
      <c r="J36" s="54"/>
      <c r="K36" s="54"/>
      <c r="L36" s="54"/>
      <c r="M36" s="54"/>
      <c r="N36" s="54"/>
      <c r="O36" s="54"/>
      <c r="P36" s="54"/>
      <c r="Q36" s="54"/>
      <c r="R36" s="54"/>
      <c r="S36" s="54"/>
      <c r="T36" s="54"/>
      <c r="U36" s="54"/>
      <c r="V36" s="54"/>
      <c r="W36" s="54"/>
      <c r="X36" s="54"/>
      <c r="Y36" s="54"/>
      <c r="Z36" s="54"/>
      <c r="AA36" s="54"/>
      <c r="AB36" s="54"/>
      <c r="AC36" s="54"/>
      <c r="AD36" s="54"/>
      <c r="AE36" s="54"/>
      <c r="AF36" s="54"/>
      <c r="AG36" s="54"/>
      <c r="AH36" s="54"/>
      <c r="AI36" s="54"/>
      <c r="AJ36" s="54"/>
      <c r="AK36" s="54"/>
      <c r="AL36" s="54"/>
      <c r="AM36" s="54"/>
      <c r="AN36" s="54"/>
      <c r="AO36" s="54"/>
      <c r="AP36" s="54"/>
      <c r="AQ36" s="54"/>
      <c r="AR36" s="54"/>
      <c r="AS36" s="54"/>
      <c r="AT36" s="54"/>
      <c r="AU36" s="54"/>
      <c r="AV36" s="54"/>
      <c r="AW36" s="54"/>
      <c r="AX36" s="54"/>
      <c r="AY36" s="54"/>
      <c r="AZ36" s="54"/>
      <c r="BA36" s="54"/>
      <c r="BB36" s="54"/>
      <c r="BC36" s="54"/>
      <c r="BD36" s="54"/>
      <c r="BE36" s="54"/>
      <c r="BF36" s="54"/>
      <c r="BG36" s="54"/>
      <c r="BH36" s="54"/>
      <c r="BI36" s="54"/>
      <c r="BJ36" s="54"/>
      <c r="BK36" s="54"/>
      <c r="BL36" s="54"/>
      <c r="BM36" s="54"/>
      <c r="BN36" s="54"/>
      <c r="BO36" s="54"/>
      <c r="BP36" s="54"/>
      <c r="BQ36" s="54"/>
      <c r="BR36" s="54"/>
      <c r="BS36" s="54"/>
      <c r="BT36" s="54"/>
      <c r="BU36" s="54"/>
      <c r="BV36" s="54"/>
      <c r="BW36" s="54"/>
      <c r="BX36" s="54"/>
      <c r="BY36" s="54"/>
      <c r="BZ36" s="54"/>
      <c r="CA36" s="54"/>
      <c r="CB36" s="54"/>
      <c r="CC36" s="54"/>
      <c r="CD36" s="54"/>
      <c r="CE36" s="54"/>
      <c r="CF36" s="54"/>
      <c r="CG36" s="54"/>
      <c r="CH36" s="54"/>
      <c r="CI36" s="54"/>
      <c r="CJ36" s="54"/>
      <c r="CK36" s="54"/>
      <c r="CL36" s="54"/>
      <c r="CM36" s="54"/>
      <c r="CN36" s="54"/>
      <c r="CO36" s="54"/>
      <c r="CP36" s="54"/>
      <c r="CQ36" s="54"/>
      <c r="CR36" s="54"/>
      <c r="CS36" s="54"/>
      <c r="CT36" s="54"/>
      <c r="CU36" s="54"/>
      <c r="CV36" s="54"/>
      <c r="CW36" s="54"/>
      <c r="CX36" s="54"/>
      <c r="CY36" s="54"/>
      <c r="CZ36" s="54"/>
      <c r="DA36" s="54"/>
      <c r="DB36" s="54"/>
      <c r="DC36" s="54"/>
      <c r="DD36" s="54"/>
      <c r="DE36" s="54"/>
      <c r="DF36" s="54"/>
      <c r="DG36" s="54"/>
      <c r="DH36" s="54"/>
      <c r="DI36" s="54"/>
      <c r="DJ36" s="54"/>
      <c r="DK36" s="54"/>
      <c r="DL36" s="54"/>
      <c r="DM36" s="54"/>
      <c r="DN36" s="54"/>
      <c r="DO36" s="54"/>
      <c r="DP36" s="54"/>
      <c r="DQ36" s="54"/>
      <c r="DR36" s="54"/>
      <c r="DS36" s="54"/>
      <c r="DT36" s="54"/>
      <c r="DU36" s="54"/>
      <c r="DV36" s="54"/>
      <c r="DW36" s="54"/>
      <c r="DX36" s="54"/>
      <c r="DY36" s="54"/>
      <c r="DZ36" s="54"/>
      <c r="EA36" s="54"/>
      <c r="EB36" s="54"/>
      <c r="EC36" s="54"/>
      <c r="ED36" s="54"/>
      <c r="EE36" s="54"/>
      <c r="EF36" s="54"/>
      <c r="EG36" s="54"/>
      <c r="EH36" s="54"/>
      <c r="EI36" s="54"/>
      <c r="EJ36" s="54"/>
      <c r="EK36" s="54"/>
      <c r="EL36" s="54"/>
      <c r="EM36" s="54"/>
      <c r="EN36" s="54"/>
      <c r="EO36" s="54"/>
      <c r="EP36" s="54"/>
      <c r="EQ36" s="54"/>
      <c r="ER36" s="54"/>
      <c r="ES36" s="54"/>
      <c r="ET36" s="54"/>
      <c r="EU36" s="54"/>
      <c r="EV36" s="54"/>
      <c r="EW36" s="54"/>
      <c r="EX36" s="54"/>
      <c r="EY36" s="54"/>
      <c r="EZ36" s="54"/>
      <c r="FA36" s="54"/>
      <c r="FB36" s="54"/>
      <c r="FC36" s="54"/>
      <c r="FD36" s="54"/>
      <c r="FE36" s="54"/>
      <c r="FF36" s="54"/>
      <c r="FG36" s="54"/>
      <c r="FH36" s="54"/>
      <c r="FI36" s="54"/>
      <c r="FJ36" s="54"/>
      <c r="FK36" s="54"/>
      <c r="FL36" s="54"/>
      <c r="FM36" s="54"/>
      <c r="FN36" s="54"/>
      <c r="FO36" s="54"/>
      <c r="FP36" s="54"/>
      <c r="FQ36" s="54"/>
      <c r="FR36" s="54"/>
      <c r="FS36" s="54"/>
      <c r="FT36" s="54"/>
      <c r="FU36" s="54"/>
      <c r="FV36" s="54"/>
      <c r="FW36" s="54"/>
      <c r="FX36" s="54"/>
      <c r="FY36" s="54"/>
      <c r="FZ36" s="54"/>
      <c r="GA36" s="54"/>
      <c r="GB36" s="54"/>
      <c r="GC36" s="54"/>
      <c r="GD36" s="54"/>
      <c r="GE36" s="54"/>
      <c r="GF36" s="54"/>
      <c r="GG36" s="54"/>
      <c r="GH36" s="54"/>
      <c r="GI36" s="54"/>
      <c r="GJ36" s="54"/>
      <c r="GK36" s="54"/>
      <c r="GL36" s="54"/>
      <c r="GM36" s="54"/>
      <c r="GN36" s="54"/>
      <c r="GO36" s="54"/>
      <c r="GP36" s="54"/>
      <c r="GQ36" s="54"/>
      <c r="GR36" s="54"/>
      <c r="GS36" s="54"/>
      <c r="GT36" s="54"/>
      <c r="GU36" s="54"/>
      <c r="GV36" s="54"/>
      <c r="GW36" s="54"/>
      <c r="GX36" s="54"/>
      <c r="GY36" s="54"/>
      <c r="GZ36" s="54"/>
      <c r="HA36" s="54"/>
      <c r="HB36" s="54"/>
      <c r="HC36" s="54"/>
      <c r="HD36" s="54"/>
      <c r="HE36" s="54"/>
    </row>
    <row r="37" spans="1:213" s="43" customFormat="1" ht="17.25" customHeight="1" x14ac:dyDescent="0.25">
      <c r="A37" s="69">
        <f t="shared" si="2"/>
        <v>30</v>
      </c>
      <c r="B37" s="275" t="s">
        <v>102</v>
      </c>
      <c r="C37" s="275"/>
      <c r="D37" s="275"/>
      <c r="E37" s="275"/>
      <c r="F37" s="275"/>
      <c r="G37" s="72"/>
      <c r="H37" s="73"/>
      <c r="I37" s="73"/>
      <c r="J37" s="73"/>
      <c r="K37" s="73"/>
      <c r="L37" s="73"/>
      <c r="M37" s="73"/>
      <c r="N37" s="73"/>
      <c r="O37" s="73"/>
      <c r="P37" s="73"/>
      <c r="Q37" s="73"/>
      <c r="R37" s="73"/>
      <c r="S37" s="73"/>
      <c r="T37" s="73"/>
      <c r="U37" s="73"/>
      <c r="V37" s="73"/>
      <c r="W37" s="73"/>
      <c r="X37" s="73"/>
      <c r="Y37" s="73"/>
      <c r="Z37" s="73"/>
      <c r="AA37" s="73"/>
      <c r="AB37" s="73"/>
      <c r="AC37" s="73"/>
      <c r="AD37" s="73"/>
      <c r="AE37" s="73"/>
      <c r="AF37" s="73"/>
      <c r="AG37" s="73"/>
      <c r="AH37" s="73"/>
      <c r="AI37" s="73"/>
      <c r="AJ37" s="73"/>
      <c r="AK37" s="73"/>
      <c r="AL37" s="73"/>
      <c r="AM37" s="73"/>
      <c r="AN37" s="73"/>
      <c r="AO37" s="73"/>
      <c r="AP37" s="73"/>
      <c r="AQ37" s="73"/>
      <c r="AR37" s="73"/>
      <c r="AS37" s="73"/>
      <c r="AT37" s="73"/>
      <c r="AU37" s="73"/>
      <c r="AV37" s="73"/>
      <c r="AW37" s="73"/>
      <c r="AX37" s="73"/>
      <c r="AY37" s="73"/>
      <c r="AZ37" s="73"/>
      <c r="BA37" s="73"/>
      <c r="BB37" s="73"/>
      <c r="BC37" s="73"/>
      <c r="BD37" s="73"/>
      <c r="BE37" s="73"/>
      <c r="BF37" s="73"/>
      <c r="BG37" s="73"/>
      <c r="BH37" s="73"/>
      <c r="BI37" s="73"/>
      <c r="BJ37" s="73"/>
      <c r="BK37" s="73"/>
      <c r="BL37" s="73"/>
      <c r="BM37" s="73"/>
      <c r="BN37" s="73"/>
      <c r="BO37" s="73"/>
      <c r="BP37" s="73"/>
      <c r="BQ37" s="73"/>
      <c r="BR37" s="73"/>
      <c r="BS37" s="73"/>
      <c r="BT37" s="73"/>
      <c r="BU37" s="73"/>
      <c r="BV37" s="73"/>
      <c r="BW37" s="73"/>
      <c r="BX37" s="73"/>
      <c r="BY37" s="73"/>
      <c r="BZ37" s="73"/>
      <c r="CA37" s="73"/>
      <c r="CB37" s="73"/>
      <c r="CC37" s="73"/>
      <c r="CD37" s="73"/>
      <c r="CE37" s="73"/>
      <c r="CF37" s="73"/>
      <c r="CG37" s="73"/>
      <c r="CH37" s="73"/>
      <c r="CI37" s="73"/>
      <c r="CJ37" s="73"/>
      <c r="CK37" s="73"/>
      <c r="CL37" s="73"/>
      <c r="CM37" s="73"/>
      <c r="CN37" s="73"/>
      <c r="CO37" s="73"/>
      <c r="CP37" s="73"/>
      <c r="CQ37" s="73"/>
      <c r="CR37" s="73"/>
      <c r="CS37" s="73"/>
      <c r="CT37" s="73"/>
      <c r="CU37" s="73"/>
      <c r="CV37" s="73"/>
      <c r="CW37" s="73"/>
      <c r="CX37" s="73"/>
      <c r="CY37" s="73"/>
      <c r="CZ37" s="73"/>
      <c r="DA37" s="73"/>
      <c r="DB37" s="73"/>
      <c r="DC37" s="73"/>
      <c r="DD37" s="73"/>
      <c r="DE37" s="73"/>
      <c r="DF37" s="73"/>
      <c r="DG37" s="73"/>
      <c r="DH37" s="73"/>
      <c r="DI37" s="73"/>
      <c r="DJ37" s="73"/>
      <c r="DK37" s="73"/>
      <c r="DL37" s="73"/>
      <c r="DM37" s="73"/>
      <c r="DN37" s="73"/>
      <c r="DO37" s="73"/>
      <c r="DP37" s="73"/>
      <c r="DQ37" s="73"/>
      <c r="DR37" s="73"/>
      <c r="DS37" s="73"/>
      <c r="DT37" s="73"/>
      <c r="DU37" s="73"/>
      <c r="DV37" s="73"/>
      <c r="DW37" s="73"/>
      <c r="DX37" s="73"/>
      <c r="DY37" s="73"/>
      <c r="DZ37" s="73"/>
      <c r="EA37" s="73"/>
      <c r="EB37" s="73"/>
      <c r="EC37" s="73"/>
      <c r="ED37" s="73"/>
      <c r="EE37" s="73"/>
      <c r="EF37" s="73"/>
      <c r="EG37" s="73"/>
      <c r="EH37" s="73"/>
      <c r="EI37" s="73"/>
      <c r="EJ37" s="73"/>
      <c r="EK37" s="73"/>
      <c r="EL37" s="73"/>
      <c r="EM37" s="73"/>
      <c r="EN37" s="73"/>
      <c r="EO37" s="73"/>
      <c r="EP37" s="73"/>
      <c r="EQ37" s="73"/>
      <c r="ER37" s="73"/>
      <c r="ES37" s="73"/>
      <c r="ET37" s="73"/>
      <c r="EU37" s="73"/>
      <c r="EV37" s="73"/>
      <c r="EW37" s="73"/>
      <c r="EX37" s="73"/>
      <c r="EY37" s="73"/>
      <c r="EZ37" s="73"/>
      <c r="FA37" s="73"/>
      <c r="FB37" s="73"/>
      <c r="FC37" s="73"/>
      <c r="FD37" s="73"/>
      <c r="FE37" s="73"/>
      <c r="FF37" s="73"/>
      <c r="FG37" s="73"/>
      <c r="FH37" s="73"/>
      <c r="FI37" s="73"/>
      <c r="FJ37" s="73"/>
      <c r="FK37" s="73"/>
      <c r="FL37" s="73"/>
      <c r="FM37" s="73"/>
      <c r="FN37" s="73"/>
      <c r="FO37" s="73"/>
      <c r="FP37" s="73"/>
      <c r="FQ37" s="73"/>
      <c r="FR37" s="73"/>
      <c r="FS37" s="73"/>
      <c r="FT37" s="73"/>
      <c r="FU37" s="73"/>
      <c r="FV37" s="73"/>
      <c r="FW37" s="73"/>
      <c r="FX37" s="73"/>
      <c r="FY37" s="73"/>
      <c r="FZ37" s="73"/>
      <c r="GA37" s="73"/>
      <c r="GB37" s="73"/>
      <c r="GC37" s="73"/>
      <c r="GD37" s="73"/>
      <c r="GE37" s="73"/>
      <c r="GF37" s="73"/>
      <c r="GG37" s="73"/>
      <c r="GH37" s="73"/>
      <c r="GI37" s="73"/>
      <c r="GJ37" s="73"/>
      <c r="GK37" s="73"/>
      <c r="GL37" s="73"/>
      <c r="GM37" s="73"/>
      <c r="GN37" s="73"/>
      <c r="GO37" s="73"/>
      <c r="GP37" s="73"/>
      <c r="GQ37" s="73"/>
      <c r="GR37" s="73"/>
      <c r="GS37" s="73"/>
      <c r="GT37" s="73"/>
      <c r="GU37" s="73"/>
      <c r="GV37" s="73"/>
      <c r="GW37" s="73"/>
      <c r="GX37" s="73"/>
      <c r="GY37" s="73"/>
      <c r="GZ37" s="73"/>
      <c r="HA37" s="73"/>
      <c r="HB37" s="73"/>
      <c r="HC37" s="73"/>
      <c r="HD37" s="73"/>
      <c r="HE37" s="73"/>
    </row>
    <row r="38" spans="1:213" s="43" customFormat="1" ht="51" customHeight="1" x14ac:dyDescent="0.25">
      <c r="A38" s="69">
        <f t="shared" si="2"/>
        <v>31</v>
      </c>
      <c r="B38" s="275" t="s">
        <v>103</v>
      </c>
      <c r="C38" s="275"/>
      <c r="D38" s="275"/>
      <c r="E38" s="275"/>
      <c r="F38" s="275"/>
      <c r="G38" s="72"/>
      <c r="H38" s="73"/>
      <c r="I38" s="73"/>
      <c r="J38" s="73"/>
      <c r="K38" s="73"/>
      <c r="L38" s="73"/>
      <c r="M38" s="73"/>
      <c r="N38" s="73"/>
      <c r="O38" s="73"/>
      <c r="P38" s="73"/>
      <c r="Q38" s="73"/>
      <c r="R38" s="73"/>
      <c r="S38" s="73"/>
      <c r="T38" s="73"/>
      <c r="U38" s="73"/>
      <c r="V38" s="73"/>
      <c r="W38" s="73"/>
      <c r="X38" s="73"/>
      <c r="Y38" s="73"/>
      <c r="Z38" s="73"/>
      <c r="AA38" s="73"/>
      <c r="AB38" s="73"/>
      <c r="AC38" s="73"/>
      <c r="AD38" s="73"/>
      <c r="AE38" s="73"/>
      <c r="AF38" s="73"/>
      <c r="AG38" s="73"/>
      <c r="AH38" s="73"/>
      <c r="AI38" s="73"/>
      <c r="AJ38" s="73"/>
      <c r="AK38" s="73"/>
      <c r="AL38" s="73"/>
      <c r="AM38" s="73"/>
      <c r="AN38" s="73"/>
      <c r="AO38" s="73"/>
      <c r="AP38" s="73"/>
      <c r="AQ38" s="73"/>
      <c r="AR38" s="73"/>
      <c r="AS38" s="73"/>
      <c r="AT38" s="73"/>
      <c r="AU38" s="73"/>
      <c r="AV38" s="73"/>
      <c r="AW38" s="73"/>
      <c r="AX38" s="73"/>
      <c r="AY38" s="73"/>
      <c r="AZ38" s="73"/>
      <c r="BA38" s="73"/>
      <c r="BB38" s="73"/>
      <c r="BC38" s="73"/>
      <c r="BD38" s="73"/>
      <c r="BE38" s="73"/>
      <c r="BF38" s="73"/>
      <c r="BG38" s="73"/>
      <c r="BH38" s="73"/>
      <c r="BI38" s="73"/>
      <c r="BJ38" s="73"/>
      <c r="BK38" s="73"/>
      <c r="BL38" s="73"/>
      <c r="BM38" s="73"/>
      <c r="BN38" s="73"/>
      <c r="BO38" s="73"/>
      <c r="BP38" s="73"/>
      <c r="BQ38" s="73"/>
      <c r="BR38" s="73"/>
      <c r="BS38" s="73"/>
      <c r="BT38" s="73"/>
      <c r="BU38" s="73"/>
      <c r="BV38" s="73"/>
      <c r="BW38" s="73"/>
      <c r="BX38" s="73"/>
      <c r="BY38" s="73"/>
      <c r="BZ38" s="73"/>
      <c r="CA38" s="73"/>
      <c r="CB38" s="73"/>
      <c r="CC38" s="73"/>
      <c r="CD38" s="73"/>
      <c r="CE38" s="73"/>
      <c r="CF38" s="73"/>
      <c r="CG38" s="73"/>
      <c r="CH38" s="73"/>
      <c r="CI38" s="73"/>
      <c r="CJ38" s="73"/>
      <c r="CK38" s="73"/>
      <c r="CL38" s="73"/>
      <c r="CM38" s="73"/>
      <c r="CN38" s="73"/>
      <c r="CO38" s="73"/>
      <c r="CP38" s="73"/>
      <c r="CQ38" s="73"/>
      <c r="CR38" s="73"/>
      <c r="CS38" s="73"/>
      <c r="CT38" s="73"/>
      <c r="CU38" s="73"/>
      <c r="CV38" s="73"/>
      <c r="CW38" s="73"/>
      <c r="CX38" s="73"/>
      <c r="CY38" s="73"/>
      <c r="CZ38" s="73"/>
      <c r="DA38" s="73"/>
      <c r="DB38" s="73"/>
      <c r="DC38" s="73"/>
      <c r="DD38" s="73"/>
      <c r="DE38" s="73"/>
      <c r="DF38" s="73"/>
      <c r="DG38" s="73"/>
      <c r="DH38" s="73"/>
      <c r="DI38" s="73"/>
      <c r="DJ38" s="73"/>
      <c r="DK38" s="73"/>
      <c r="DL38" s="73"/>
      <c r="DM38" s="73"/>
      <c r="DN38" s="73"/>
      <c r="DO38" s="73"/>
      <c r="DP38" s="73"/>
      <c r="DQ38" s="73"/>
      <c r="DR38" s="73"/>
      <c r="DS38" s="73"/>
      <c r="DT38" s="73"/>
      <c r="DU38" s="73"/>
      <c r="DV38" s="73"/>
      <c r="DW38" s="73"/>
      <c r="DX38" s="73"/>
      <c r="DY38" s="73"/>
      <c r="DZ38" s="73"/>
      <c r="EA38" s="73"/>
      <c r="EB38" s="73"/>
      <c r="EC38" s="73"/>
      <c r="ED38" s="73"/>
      <c r="EE38" s="73"/>
      <c r="EF38" s="73"/>
      <c r="EG38" s="73"/>
      <c r="EH38" s="73"/>
      <c r="EI38" s="73"/>
      <c r="EJ38" s="73"/>
      <c r="EK38" s="73"/>
      <c r="EL38" s="73"/>
      <c r="EM38" s="73"/>
      <c r="EN38" s="73"/>
      <c r="EO38" s="73"/>
      <c r="EP38" s="73"/>
      <c r="EQ38" s="73"/>
      <c r="ER38" s="73"/>
      <c r="ES38" s="73"/>
      <c r="ET38" s="73"/>
      <c r="EU38" s="73"/>
      <c r="EV38" s="73"/>
      <c r="EW38" s="73"/>
      <c r="EX38" s="73"/>
      <c r="EY38" s="73"/>
      <c r="EZ38" s="73"/>
      <c r="FA38" s="73"/>
      <c r="FB38" s="73"/>
      <c r="FC38" s="73"/>
      <c r="FD38" s="73"/>
      <c r="FE38" s="73"/>
      <c r="FF38" s="73"/>
      <c r="FG38" s="73"/>
      <c r="FH38" s="73"/>
      <c r="FI38" s="73"/>
      <c r="FJ38" s="73"/>
      <c r="FK38" s="73"/>
      <c r="FL38" s="73"/>
      <c r="FM38" s="73"/>
      <c r="FN38" s="73"/>
      <c r="FO38" s="73"/>
      <c r="FP38" s="73"/>
      <c r="FQ38" s="73"/>
      <c r="FR38" s="73"/>
      <c r="FS38" s="73"/>
      <c r="FT38" s="73"/>
      <c r="FU38" s="73"/>
      <c r="FV38" s="73"/>
      <c r="FW38" s="73"/>
      <c r="FX38" s="73"/>
      <c r="FY38" s="73"/>
      <c r="FZ38" s="73"/>
      <c r="GA38" s="73"/>
      <c r="GB38" s="73"/>
      <c r="GC38" s="73"/>
      <c r="GD38" s="73"/>
      <c r="GE38" s="73"/>
      <c r="GF38" s="73"/>
      <c r="GG38" s="73"/>
      <c r="GH38" s="73"/>
      <c r="GI38" s="73"/>
      <c r="GJ38" s="73"/>
      <c r="GK38" s="73"/>
      <c r="GL38" s="73"/>
      <c r="GM38" s="73"/>
      <c r="GN38" s="73"/>
      <c r="GO38" s="73"/>
      <c r="GP38" s="73"/>
      <c r="GQ38" s="73"/>
      <c r="GR38" s="73"/>
      <c r="GS38" s="73"/>
      <c r="GT38" s="73"/>
      <c r="GU38" s="73"/>
      <c r="GV38" s="73"/>
      <c r="GW38" s="73"/>
      <c r="GX38" s="73"/>
      <c r="GY38" s="73"/>
      <c r="GZ38" s="73"/>
      <c r="HA38" s="73"/>
      <c r="HB38" s="73"/>
      <c r="HC38" s="73"/>
      <c r="HD38" s="73"/>
      <c r="HE38" s="73"/>
    </row>
    <row r="39" spans="1:213" ht="112.5" customHeight="1" x14ac:dyDescent="0.25">
      <c r="A39" s="69">
        <f t="shared" si="2"/>
        <v>32</v>
      </c>
      <c r="B39" s="56" t="s">
        <v>746</v>
      </c>
      <c r="C39" s="180" t="s">
        <v>100</v>
      </c>
      <c r="D39" s="230">
        <v>1</v>
      </c>
      <c r="E39" s="58">
        <v>1</v>
      </c>
      <c r="F39" s="5">
        <f>E39*100/D39</f>
        <v>100</v>
      </c>
      <c r="G39" s="74"/>
      <c r="H39" s="73"/>
      <c r="I39" s="73"/>
      <c r="J39" s="73"/>
      <c r="K39" s="73"/>
      <c r="L39" s="73"/>
      <c r="M39" s="73"/>
      <c r="N39" s="73"/>
      <c r="O39" s="73"/>
      <c r="P39" s="73"/>
      <c r="Q39" s="73"/>
      <c r="R39" s="73"/>
      <c r="S39" s="73"/>
      <c r="T39" s="73"/>
      <c r="U39" s="73"/>
      <c r="V39" s="73"/>
      <c r="W39" s="73"/>
      <c r="X39" s="73"/>
      <c r="Y39" s="73"/>
      <c r="Z39" s="73"/>
      <c r="AA39" s="73"/>
      <c r="AB39" s="73"/>
      <c r="AC39" s="73"/>
      <c r="AD39" s="73"/>
      <c r="AE39" s="73"/>
      <c r="AF39" s="73"/>
      <c r="AG39" s="73"/>
      <c r="AH39" s="73"/>
      <c r="AI39" s="73"/>
      <c r="AJ39" s="73"/>
      <c r="AK39" s="73"/>
      <c r="AL39" s="73"/>
      <c r="AM39" s="73"/>
      <c r="AN39" s="73"/>
      <c r="AO39" s="73"/>
      <c r="AP39" s="73"/>
      <c r="AQ39" s="73"/>
      <c r="AR39" s="73"/>
      <c r="AS39" s="73"/>
      <c r="AT39" s="73"/>
      <c r="AU39" s="73"/>
      <c r="AV39" s="73"/>
      <c r="AW39" s="73"/>
      <c r="AX39" s="73"/>
      <c r="AY39" s="73"/>
      <c r="AZ39" s="73"/>
      <c r="BA39" s="73"/>
      <c r="BB39" s="73"/>
      <c r="BC39" s="73"/>
      <c r="BD39" s="73"/>
      <c r="BE39" s="73"/>
      <c r="BF39" s="73"/>
      <c r="BG39" s="73"/>
      <c r="BH39" s="73"/>
      <c r="BI39" s="73"/>
      <c r="BJ39" s="73"/>
      <c r="BK39" s="73"/>
      <c r="BL39" s="73"/>
      <c r="BM39" s="73"/>
      <c r="BN39" s="73"/>
      <c r="BO39" s="73"/>
      <c r="BP39" s="73"/>
      <c r="BQ39" s="73"/>
      <c r="BR39" s="73"/>
      <c r="BS39" s="73"/>
      <c r="BT39" s="73"/>
      <c r="BU39" s="73"/>
      <c r="BV39" s="73"/>
      <c r="BW39" s="73"/>
      <c r="BX39" s="73"/>
      <c r="BY39" s="73"/>
      <c r="BZ39" s="73"/>
      <c r="CA39" s="73"/>
      <c r="CB39" s="73"/>
      <c r="CC39" s="73"/>
      <c r="CD39" s="73"/>
      <c r="CE39" s="73"/>
      <c r="CF39" s="73"/>
      <c r="CG39" s="73"/>
      <c r="CH39" s="73"/>
      <c r="CI39" s="73"/>
      <c r="CJ39" s="73"/>
      <c r="CK39" s="73"/>
      <c r="CL39" s="73"/>
      <c r="CM39" s="73"/>
      <c r="CN39" s="73"/>
      <c r="CO39" s="73"/>
      <c r="CP39" s="73"/>
      <c r="CQ39" s="73"/>
      <c r="CR39" s="73"/>
      <c r="CS39" s="73"/>
      <c r="CT39" s="73"/>
      <c r="CU39" s="73"/>
      <c r="CV39" s="73"/>
      <c r="CW39" s="73"/>
      <c r="CX39" s="73"/>
      <c r="CY39" s="73"/>
      <c r="CZ39" s="73"/>
      <c r="DA39" s="73"/>
      <c r="DB39" s="73"/>
      <c r="DC39" s="73"/>
      <c r="DD39" s="73"/>
      <c r="DE39" s="73"/>
      <c r="DF39" s="73"/>
      <c r="DG39" s="73"/>
      <c r="DH39" s="73"/>
      <c r="DI39" s="73"/>
      <c r="DJ39" s="73"/>
      <c r="DK39" s="73"/>
      <c r="DL39" s="73"/>
      <c r="DM39" s="73"/>
      <c r="DN39" s="73"/>
      <c r="DO39" s="73"/>
      <c r="DP39" s="73"/>
      <c r="DQ39" s="73"/>
      <c r="DR39" s="73"/>
      <c r="DS39" s="73"/>
      <c r="DT39" s="73"/>
      <c r="DU39" s="73"/>
      <c r="DV39" s="73"/>
      <c r="DW39" s="73"/>
      <c r="DX39" s="73"/>
      <c r="DY39" s="73"/>
      <c r="DZ39" s="73"/>
      <c r="EA39" s="73"/>
      <c r="EB39" s="73"/>
      <c r="EC39" s="73"/>
      <c r="ED39" s="73"/>
      <c r="EE39" s="73"/>
      <c r="EF39" s="73"/>
      <c r="EG39" s="73"/>
      <c r="EH39" s="73"/>
      <c r="EI39" s="73"/>
      <c r="EJ39" s="73"/>
      <c r="EK39" s="73"/>
      <c r="EL39" s="73"/>
      <c r="EM39" s="73"/>
      <c r="EN39" s="73"/>
      <c r="EO39" s="73"/>
      <c r="EP39" s="73"/>
      <c r="EQ39" s="73"/>
      <c r="ER39" s="73"/>
      <c r="ES39" s="73"/>
      <c r="ET39" s="73"/>
      <c r="EU39" s="73"/>
      <c r="EV39" s="73"/>
      <c r="EW39" s="73"/>
      <c r="EX39" s="73"/>
      <c r="EY39" s="73"/>
      <c r="EZ39" s="73"/>
      <c r="FA39" s="73"/>
      <c r="FB39" s="73"/>
      <c r="FC39" s="73"/>
      <c r="FD39" s="73"/>
      <c r="FE39" s="73"/>
      <c r="FF39" s="73"/>
      <c r="FG39" s="73"/>
      <c r="FH39" s="73"/>
      <c r="FI39" s="73"/>
      <c r="FJ39" s="73"/>
      <c r="FK39" s="73"/>
      <c r="FL39" s="73"/>
      <c r="FM39" s="73"/>
      <c r="FN39" s="73"/>
      <c r="FO39" s="73"/>
      <c r="FP39" s="73"/>
      <c r="FQ39" s="73"/>
      <c r="FR39" s="73"/>
      <c r="FS39" s="73"/>
      <c r="FT39" s="73"/>
      <c r="FU39" s="73"/>
      <c r="FV39" s="73"/>
      <c r="FW39" s="73"/>
      <c r="FX39" s="73"/>
      <c r="FY39" s="73"/>
      <c r="FZ39" s="73"/>
      <c r="GA39" s="73"/>
      <c r="GB39" s="73"/>
      <c r="GC39" s="73"/>
      <c r="GD39" s="73"/>
      <c r="GE39" s="73"/>
      <c r="GF39" s="73"/>
      <c r="GG39" s="73"/>
      <c r="GH39" s="73"/>
      <c r="GI39" s="73"/>
      <c r="GJ39" s="73"/>
      <c r="GK39" s="73"/>
      <c r="GL39" s="73"/>
      <c r="GM39" s="73"/>
      <c r="GN39" s="73"/>
      <c r="GO39" s="73"/>
      <c r="GP39" s="73"/>
      <c r="GQ39" s="73"/>
      <c r="GR39" s="73"/>
      <c r="GS39" s="73"/>
      <c r="GT39" s="73"/>
      <c r="GU39" s="73"/>
      <c r="GV39" s="73"/>
      <c r="GW39" s="73"/>
      <c r="GX39" s="73"/>
      <c r="GY39" s="73"/>
      <c r="GZ39" s="73"/>
      <c r="HA39" s="73"/>
      <c r="HB39" s="73"/>
      <c r="HC39" s="73"/>
      <c r="HD39" s="73"/>
      <c r="HE39" s="73"/>
    </row>
    <row r="40" spans="1:213" ht="32.25" customHeight="1" x14ac:dyDescent="0.25">
      <c r="A40" s="69">
        <f t="shared" si="2"/>
        <v>33</v>
      </c>
      <c r="B40" s="295" t="s">
        <v>751</v>
      </c>
      <c r="C40" s="295"/>
      <c r="D40" s="295"/>
      <c r="E40" s="295"/>
      <c r="F40" s="70">
        <f>AVERAGE(F43)</f>
        <v>100</v>
      </c>
      <c r="G40" s="74"/>
      <c r="H40" s="54"/>
      <c r="I40" s="54"/>
      <c r="J40" s="54"/>
      <c r="K40" s="54"/>
      <c r="L40" s="54"/>
      <c r="M40" s="54"/>
      <c r="N40" s="54"/>
      <c r="O40" s="54"/>
      <c r="P40" s="54"/>
      <c r="Q40" s="54"/>
      <c r="R40" s="54"/>
      <c r="S40" s="54"/>
      <c r="T40" s="54"/>
      <c r="U40" s="54"/>
      <c r="V40" s="54"/>
      <c r="W40" s="54"/>
      <c r="X40" s="54"/>
      <c r="Y40" s="54"/>
      <c r="Z40" s="54"/>
      <c r="AA40" s="54"/>
      <c r="AB40" s="54"/>
      <c r="AC40" s="54"/>
      <c r="AD40" s="54"/>
      <c r="AE40" s="54"/>
      <c r="AF40" s="54"/>
      <c r="AG40" s="54"/>
      <c r="AH40" s="54"/>
      <c r="AI40" s="54"/>
      <c r="AJ40" s="54"/>
      <c r="AK40" s="54"/>
      <c r="AL40" s="54"/>
      <c r="AM40" s="54"/>
      <c r="AN40" s="54"/>
      <c r="AO40" s="54"/>
      <c r="AP40" s="54"/>
      <c r="AQ40" s="54"/>
      <c r="AR40" s="54"/>
      <c r="AS40" s="54"/>
      <c r="AT40" s="54"/>
      <c r="AU40" s="54"/>
      <c r="AV40" s="54"/>
      <c r="AW40" s="54"/>
      <c r="AX40" s="54"/>
      <c r="AY40" s="54"/>
      <c r="AZ40" s="54"/>
      <c r="BA40" s="54"/>
      <c r="BB40" s="54"/>
      <c r="BC40" s="54"/>
      <c r="BD40" s="54"/>
      <c r="BE40" s="54"/>
      <c r="BF40" s="54"/>
      <c r="BG40" s="54"/>
      <c r="BH40" s="54"/>
      <c r="BI40" s="54"/>
      <c r="BJ40" s="54"/>
      <c r="BK40" s="54"/>
      <c r="BL40" s="54"/>
      <c r="BM40" s="54"/>
      <c r="BN40" s="54"/>
      <c r="BO40" s="54"/>
      <c r="BP40" s="54"/>
      <c r="BQ40" s="54"/>
      <c r="BR40" s="54"/>
      <c r="BS40" s="54"/>
      <c r="BT40" s="54"/>
      <c r="BU40" s="54"/>
      <c r="BV40" s="54"/>
      <c r="BW40" s="54"/>
      <c r="BX40" s="54"/>
      <c r="BY40" s="54"/>
      <c r="BZ40" s="54"/>
      <c r="CA40" s="54"/>
      <c r="CB40" s="54"/>
      <c r="CC40" s="54"/>
      <c r="CD40" s="54"/>
      <c r="CE40" s="54"/>
      <c r="CF40" s="54"/>
      <c r="CG40" s="54"/>
      <c r="CH40" s="54"/>
      <c r="CI40" s="54"/>
      <c r="CJ40" s="54"/>
      <c r="CK40" s="54"/>
      <c r="CL40" s="54"/>
      <c r="CM40" s="54"/>
      <c r="CN40" s="54"/>
      <c r="CO40" s="54"/>
      <c r="CP40" s="54"/>
      <c r="CQ40" s="54"/>
      <c r="CR40" s="54"/>
      <c r="CS40" s="54"/>
      <c r="CT40" s="54"/>
      <c r="CU40" s="54"/>
      <c r="CV40" s="54"/>
      <c r="CW40" s="54"/>
      <c r="CX40" s="54"/>
      <c r="CY40" s="54"/>
      <c r="CZ40" s="54"/>
      <c r="DA40" s="54"/>
      <c r="DB40" s="54"/>
      <c r="DC40" s="54"/>
      <c r="DD40" s="54"/>
      <c r="DE40" s="54"/>
      <c r="DF40" s="54"/>
      <c r="DG40" s="54"/>
      <c r="DH40" s="54"/>
      <c r="DI40" s="54"/>
      <c r="DJ40" s="54"/>
      <c r="DK40" s="54"/>
      <c r="DL40" s="54"/>
      <c r="DM40" s="54"/>
      <c r="DN40" s="54"/>
      <c r="DO40" s="54"/>
      <c r="DP40" s="54"/>
      <c r="DQ40" s="54"/>
      <c r="DR40" s="54"/>
      <c r="DS40" s="54"/>
      <c r="DT40" s="54"/>
      <c r="DU40" s="54"/>
      <c r="DV40" s="54"/>
      <c r="DW40" s="54"/>
      <c r="DX40" s="54"/>
      <c r="DY40" s="54"/>
      <c r="DZ40" s="54"/>
      <c r="EA40" s="54"/>
      <c r="EB40" s="54"/>
      <c r="EC40" s="54"/>
      <c r="ED40" s="54"/>
      <c r="EE40" s="54"/>
      <c r="EF40" s="54"/>
      <c r="EG40" s="54"/>
      <c r="EH40" s="54"/>
      <c r="EI40" s="54"/>
      <c r="EJ40" s="54"/>
      <c r="EK40" s="54"/>
      <c r="EL40" s="54"/>
      <c r="EM40" s="54"/>
      <c r="EN40" s="54"/>
      <c r="EO40" s="54"/>
      <c r="EP40" s="54"/>
      <c r="EQ40" s="54"/>
      <c r="ER40" s="54"/>
      <c r="ES40" s="54"/>
      <c r="ET40" s="54"/>
      <c r="EU40" s="54"/>
      <c r="EV40" s="54"/>
      <c r="EW40" s="54"/>
      <c r="EX40" s="54"/>
      <c r="EY40" s="54"/>
      <c r="EZ40" s="54"/>
      <c r="FA40" s="54"/>
      <c r="FB40" s="54"/>
      <c r="FC40" s="54"/>
      <c r="FD40" s="54"/>
      <c r="FE40" s="54"/>
      <c r="FF40" s="54"/>
      <c r="FG40" s="54"/>
      <c r="FH40" s="54"/>
      <c r="FI40" s="54"/>
      <c r="FJ40" s="54"/>
      <c r="FK40" s="54"/>
      <c r="FL40" s="54"/>
      <c r="FM40" s="54"/>
      <c r="FN40" s="54"/>
      <c r="FO40" s="54"/>
      <c r="FP40" s="54"/>
      <c r="FQ40" s="54"/>
      <c r="FR40" s="54"/>
      <c r="FS40" s="54"/>
      <c r="FT40" s="54"/>
      <c r="FU40" s="54"/>
      <c r="FV40" s="54"/>
      <c r="FW40" s="54"/>
      <c r="FX40" s="54"/>
      <c r="FY40" s="54"/>
      <c r="FZ40" s="54"/>
      <c r="GA40" s="54"/>
      <c r="GB40" s="54"/>
      <c r="GC40" s="54"/>
      <c r="GD40" s="54"/>
      <c r="GE40" s="54"/>
      <c r="GF40" s="54"/>
      <c r="GG40" s="54"/>
      <c r="GH40" s="54"/>
      <c r="GI40" s="54"/>
      <c r="GJ40" s="54"/>
      <c r="GK40" s="54"/>
      <c r="GL40" s="54"/>
      <c r="GM40" s="54"/>
      <c r="GN40" s="54"/>
      <c r="GO40" s="54"/>
      <c r="GP40" s="54"/>
      <c r="GQ40" s="54"/>
      <c r="GR40" s="54"/>
      <c r="GS40" s="54"/>
      <c r="GT40" s="54"/>
      <c r="GU40" s="54"/>
      <c r="GV40" s="54"/>
      <c r="GW40" s="54"/>
      <c r="GX40" s="54"/>
      <c r="GY40" s="54"/>
      <c r="GZ40" s="54"/>
      <c r="HA40" s="54"/>
      <c r="HB40" s="54"/>
      <c r="HC40" s="54"/>
      <c r="HD40" s="54"/>
      <c r="HE40" s="54"/>
    </row>
    <row r="41" spans="1:213" s="43" customFormat="1" ht="95.25" customHeight="1" x14ac:dyDescent="0.25">
      <c r="A41" s="69">
        <f t="shared" si="2"/>
        <v>34</v>
      </c>
      <c r="B41" s="275" t="s">
        <v>752</v>
      </c>
      <c r="C41" s="275"/>
      <c r="D41" s="275"/>
      <c r="E41" s="275"/>
      <c r="F41" s="275"/>
      <c r="G41" s="73"/>
      <c r="H41" s="73"/>
      <c r="I41" s="73"/>
      <c r="J41" s="73"/>
      <c r="K41" s="73"/>
      <c r="L41" s="73"/>
      <c r="M41" s="73"/>
      <c r="N41" s="73"/>
      <c r="O41" s="73"/>
      <c r="P41" s="73"/>
      <c r="Q41" s="73"/>
      <c r="R41" s="73"/>
      <c r="S41" s="73"/>
      <c r="T41" s="73"/>
      <c r="U41" s="73"/>
      <c r="V41" s="73"/>
      <c r="W41" s="73"/>
      <c r="X41" s="73"/>
      <c r="Y41" s="73"/>
      <c r="Z41" s="73"/>
      <c r="AA41" s="73"/>
      <c r="AB41" s="73"/>
      <c r="AC41" s="73"/>
      <c r="AD41" s="73"/>
      <c r="AE41" s="73"/>
      <c r="AF41" s="73"/>
      <c r="AG41" s="73"/>
      <c r="AH41" s="73"/>
      <c r="AI41" s="73"/>
      <c r="AJ41" s="73"/>
      <c r="AK41" s="73"/>
      <c r="AL41" s="73"/>
      <c r="AM41" s="73"/>
      <c r="AN41" s="73"/>
      <c r="AO41" s="73"/>
      <c r="AP41" s="73"/>
      <c r="AQ41" s="73"/>
      <c r="AR41" s="73"/>
      <c r="AS41" s="73"/>
      <c r="AT41" s="73"/>
      <c r="AU41" s="73"/>
      <c r="AV41" s="73"/>
      <c r="AW41" s="73"/>
      <c r="AX41" s="73"/>
      <c r="AY41" s="73"/>
      <c r="AZ41" s="73"/>
      <c r="BA41" s="73"/>
      <c r="BB41" s="73"/>
      <c r="BC41" s="73"/>
      <c r="BD41" s="73"/>
      <c r="BE41" s="73"/>
      <c r="BF41" s="73"/>
      <c r="BG41" s="73"/>
      <c r="BH41" s="73"/>
      <c r="BI41" s="73"/>
      <c r="BJ41" s="73"/>
      <c r="BK41" s="73"/>
      <c r="BL41" s="73"/>
      <c r="BM41" s="73"/>
      <c r="BN41" s="73"/>
      <c r="BO41" s="73"/>
      <c r="BP41" s="73"/>
      <c r="BQ41" s="73"/>
      <c r="BR41" s="73"/>
      <c r="BS41" s="73"/>
      <c r="BT41" s="73"/>
      <c r="BU41" s="73"/>
      <c r="BV41" s="73"/>
      <c r="BW41" s="73"/>
      <c r="BX41" s="73"/>
      <c r="BY41" s="73"/>
      <c r="BZ41" s="73"/>
      <c r="CA41" s="73"/>
      <c r="CB41" s="73"/>
      <c r="CC41" s="73"/>
      <c r="CD41" s="73"/>
      <c r="CE41" s="73"/>
      <c r="CF41" s="73"/>
      <c r="CG41" s="73"/>
      <c r="CH41" s="73"/>
      <c r="CI41" s="73"/>
      <c r="CJ41" s="73"/>
      <c r="CK41" s="73"/>
      <c r="CL41" s="73"/>
      <c r="CM41" s="73"/>
      <c r="CN41" s="73"/>
      <c r="CO41" s="73"/>
      <c r="CP41" s="73"/>
      <c r="CQ41" s="73"/>
      <c r="CR41" s="73"/>
      <c r="CS41" s="73"/>
      <c r="CT41" s="73"/>
      <c r="CU41" s="73"/>
      <c r="CV41" s="73"/>
      <c r="CW41" s="73"/>
      <c r="CX41" s="73"/>
      <c r="CY41" s="73"/>
      <c r="CZ41" s="73"/>
      <c r="DA41" s="73"/>
      <c r="DB41" s="73"/>
      <c r="DC41" s="73"/>
      <c r="DD41" s="73"/>
      <c r="DE41" s="73"/>
      <c r="DF41" s="73"/>
      <c r="DG41" s="73"/>
      <c r="DH41" s="73"/>
      <c r="DI41" s="73"/>
      <c r="DJ41" s="73"/>
      <c r="DK41" s="73"/>
      <c r="DL41" s="73"/>
      <c r="DM41" s="73"/>
      <c r="DN41" s="73"/>
      <c r="DO41" s="73"/>
      <c r="DP41" s="73"/>
      <c r="DQ41" s="73"/>
      <c r="DR41" s="73"/>
      <c r="DS41" s="73"/>
      <c r="DT41" s="73"/>
      <c r="DU41" s="73"/>
      <c r="DV41" s="73"/>
      <c r="DW41" s="73"/>
      <c r="DX41" s="73"/>
      <c r="DY41" s="73"/>
      <c r="DZ41" s="73"/>
      <c r="EA41" s="73"/>
      <c r="EB41" s="73"/>
      <c r="EC41" s="73"/>
      <c r="ED41" s="73"/>
      <c r="EE41" s="73"/>
      <c r="EF41" s="73"/>
      <c r="EG41" s="73"/>
      <c r="EH41" s="73"/>
      <c r="EI41" s="73"/>
      <c r="EJ41" s="73"/>
      <c r="EK41" s="73"/>
      <c r="EL41" s="73"/>
      <c r="EM41" s="73"/>
      <c r="EN41" s="73"/>
      <c r="EO41" s="73"/>
      <c r="EP41" s="73"/>
      <c r="EQ41" s="73"/>
      <c r="ER41" s="73"/>
      <c r="ES41" s="73"/>
      <c r="ET41" s="73"/>
      <c r="EU41" s="73"/>
      <c r="EV41" s="73"/>
      <c r="EW41" s="73"/>
      <c r="EX41" s="73"/>
      <c r="EY41" s="73"/>
      <c r="EZ41" s="73"/>
      <c r="FA41" s="73"/>
      <c r="FB41" s="73"/>
      <c r="FC41" s="73"/>
      <c r="FD41" s="73"/>
      <c r="FE41" s="73"/>
      <c r="FF41" s="73"/>
      <c r="FG41" s="73"/>
      <c r="FH41" s="73"/>
      <c r="FI41" s="73"/>
      <c r="FJ41" s="73"/>
      <c r="FK41" s="73"/>
      <c r="FL41" s="73"/>
      <c r="FM41" s="73"/>
      <c r="FN41" s="73"/>
      <c r="FO41" s="73"/>
      <c r="FP41" s="73"/>
      <c r="FQ41" s="73"/>
      <c r="FR41" s="73"/>
      <c r="FS41" s="73"/>
      <c r="FT41" s="73"/>
      <c r="FU41" s="73"/>
      <c r="FV41" s="73"/>
      <c r="FW41" s="73"/>
      <c r="FX41" s="73"/>
      <c r="FY41" s="73"/>
      <c r="FZ41" s="73"/>
      <c r="GA41" s="73"/>
      <c r="GB41" s="73"/>
      <c r="GC41" s="73"/>
      <c r="GD41" s="73"/>
      <c r="GE41" s="73"/>
      <c r="GF41" s="73"/>
      <c r="GG41" s="73"/>
      <c r="GH41" s="73"/>
      <c r="GI41" s="73"/>
      <c r="GJ41" s="73"/>
      <c r="GK41" s="73"/>
      <c r="GL41" s="73"/>
      <c r="GM41" s="73"/>
      <c r="GN41" s="73"/>
      <c r="GO41" s="73"/>
      <c r="GP41" s="73"/>
      <c r="GQ41" s="73"/>
      <c r="GR41" s="73"/>
      <c r="GS41" s="73"/>
      <c r="GT41" s="73"/>
      <c r="GU41" s="73"/>
      <c r="GV41" s="73"/>
      <c r="GW41" s="73"/>
      <c r="GX41" s="73"/>
      <c r="GY41" s="73"/>
      <c r="GZ41" s="73"/>
      <c r="HA41" s="73"/>
      <c r="HB41" s="73"/>
      <c r="HC41" s="73"/>
      <c r="HD41" s="73"/>
      <c r="HE41" s="73"/>
    </row>
    <row r="42" spans="1:213" s="43" customFormat="1" ht="95.25" customHeight="1" x14ac:dyDescent="0.25">
      <c r="A42" s="69">
        <f t="shared" si="2"/>
        <v>35</v>
      </c>
      <c r="B42" s="275" t="s">
        <v>753</v>
      </c>
      <c r="C42" s="275"/>
      <c r="D42" s="275"/>
      <c r="E42" s="275"/>
      <c r="F42" s="275"/>
      <c r="G42" s="73"/>
      <c r="H42" s="73"/>
      <c r="I42" s="73"/>
      <c r="J42" s="73"/>
      <c r="K42" s="73"/>
      <c r="L42" s="73"/>
      <c r="M42" s="73"/>
      <c r="N42" s="73"/>
      <c r="O42" s="73"/>
      <c r="P42" s="73"/>
      <c r="Q42" s="73"/>
      <c r="R42" s="73"/>
      <c r="S42" s="73"/>
      <c r="T42" s="73"/>
      <c r="U42" s="73"/>
      <c r="V42" s="73"/>
      <c r="W42" s="73"/>
      <c r="X42" s="73"/>
      <c r="Y42" s="73"/>
      <c r="Z42" s="73"/>
      <c r="AA42" s="73"/>
      <c r="AB42" s="73"/>
      <c r="AC42" s="73"/>
      <c r="AD42" s="73"/>
      <c r="AE42" s="73"/>
      <c r="AF42" s="73"/>
      <c r="AG42" s="73"/>
      <c r="AH42" s="73"/>
      <c r="AI42" s="73"/>
      <c r="AJ42" s="73"/>
      <c r="AK42" s="73"/>
      <c r="AL42" s="73"/>
      <c r="AM42" s="73"/>
      <c r="AN42" s="73"/>
      <c r="AO42" s="73"/>
      <c r="AP42" s="73"/>
      <c r="AQ42" s="73"/>
      <c r="AR42" s="73"/>
      <c r="AS42" s="73"/>
      <c r="AT42" s="73"/>
      <c r="AU42" s="73"/>
      <c r="AV42" s="73"/>
      <c r="AW42" s="73"/>
      <c r="AX42" s="73"/>
      <c r="AY42" s="73"/>
      <c r="AZ42" s="73"/>
      <c r="BA42" s="73"/>
      <c r="BB42" s="73"/>
      <c r="BC42" s="73"/>
      <c r="BD42" s="73"/>
      <c r="BE42" s="73"/>
      <c r="BF42" s="73"/>
      <c r="BG42" s="73"/>
      <c r="BH42" s="73"/>
      <c r="BI42" s="73"/>
      <c r="BJ42" s="73"/>
      <c r="BK42" s="73"/>
      <c r="BL42" s="73"/>
      <c r="BM42" s="73"/>
      <c r="BN42" s="73"/>
      <c r="BO42" s="73"/>
      <c r="BP42" s="73"/>
      <c r="BQ42" s="73"/>
      <c r="BR42" s="73"/>
      <c r="BS42" s="73"/>
      <c r="BT42" s="73"/>
      <c r="BU42" s="73"/>
      <c r="BV42" s="73"/>
      <c r="BW42" s="73"/>
      <c r="BX42" s="73"/>
      <c r="BY42" s="73"/>
      <c r="BZ42" s="73"/>
      <c r="CA42" s="73"/>
      <c r="CB42" s="73"/>
      <c r="CC42" s="73"/>
      <c r="CD42" s="73"/>
      <c r="CE42" s="73"/>
      <c r="CF42" s="73"/>
      <c r="CG42" s="73"/>
      <c r="CH42" s="73"/>
      <c r="CI42" s="73"/>
      <c r="CJ42" s="73"/>
      <c r="CK42" s="73"/>
      <c r="CL42" s="73"/>
      <c r="CM42" s="73"/>
      <c r="CN42" s="73"/>
      <c r="CO42" s="73"/>
      <c r="CP42" s="73"/>
      <c r="CQ42" s="73"/>
      <c r="CR42" s="73"/>
      <c r="CS42" s="73"/>
      <c r="CT42" s="73"/>
      <c r="CU42" s="73"/>
      <c r="CV42" s="73"/>
      <c r="CW42" s="73"/>
      <c r="CX42" s="73"/>
      <c r="CY42" s="73"/>
      <c r="CZ42" s="73"/>
      <c r="DA42" s="73"/>
      <c r="DB42" s="73"/>
      <c r="DC42" s="73"/>
      <c r="DD42" s="73"/>
      <c r="DE42" s="73"/>
      <c r="DF42" s="73"/>
      <c r="DG42" s="73"/>
      <c r="DH42" s="73"/>
      <c r="DI42" s="73"/>
      <c r="DJ42" s="73"/>
      <c r="DK42" s="73"/>
      <c r="DL42" s="73"/>
      <c r="DM42" s="73"/>
      <c r="DN42" s="73"/>
      <c r="DO42" s="73"/>
      <c r="DP42" s="73"/>
      <c r="DQ42" s="73"/>
      <c r="DR42" s="73"/>
      <c r="DS42" s="73"/>
      <c r="DT42" s="73"/>
      <c r="DU42" s="73"/>
      <c r="DV42" s="73"/>
      <c r="DW42" s="73"/>
      <c r="DX42" s="73"/>
      <c r="DY42" s="73"/>
      <c r="DZ42" s="73"/>
      <c r="EA42" s="73"/>
      <c r="EB42" s="73"/>
      <c r="EC42" s="73"/>
      <c r="ED42" s="73"/>
      <c r="EE42" s="73"/>
      <c r="EF42" s="73"/>
      <c r="EG42" s="73"/>
      <c r="EH42" s="73"/>
      <c r="EI42" s="73"/>
      <c r="EJ42" s="73"/>
      <c r="EK42" s="73"/>
      <c r="EL42" s="73"/>
      <c r="EM42" s="73"/>
      <c r="EN42" s="73"/>
      <c r="EO42" s="73"/>
      <c r="EP42" s="73"/>
      <c r="EQ42" s="73"/>
      <c r="ER42" s="73"/>
      <c r="ES42" s="73"/>
      <c r="ET42" s="73"/>
      <c r="EU42" s="73"/>
      <c r="EV42" s="73"/>
      <c r="EW42" s="73"/>
      <c r="EX42" s="73"/>
      <c r="EY42" s="73"/>
      <c r="EZ42" s="73"/>
      <c r="FA42" s="73"/>
      <c r="FB42" s="73"/>
      <c r="FC42" s="73"/>
      <c r="FD42" s="73"/>
      <c r="FE42" s="73"/>
      <c r="FF42" s="73"/>
      <c r="FG42" s="73"/>
      <c r="FH42" s="73"/>
      <c r="FI42" s="73"/>
      <c r="FJ42" s="73"/>
      <c r="FK42" s="73"/>
      <c r="FL42" s="73"/>
      <c r="FM42" s="73"/>
      <c r="FN42" s="73"/>
      <c r="FO42" s="73"/>
      <c r="FP42" s="73"/>
      <c r="FQ42" s="73"/>
      <c r="FR42" s="73"/>
      <c r="FS42" s="73"/>
      <c r="FT42" s="73"/>
      <c r="FU42" s="73"/>
      <c r="FV42" s="73"/>
      <c r="FW42" s="73"/>
      <c r="FX42" s="73"/>
      <c r="FY42" s="73"/>
      <c r="FZ42" s="73"/>
      <c r="GA42" s="73"/>
      <c r="GB42" s="73"/>
      <c r="GC42" s="73"/>
      <c r="GD42" s="73"/>
      <c r="GE42" s="73"/>
      <c r="GF42" s="73"/>
      <c r="GG42" s="73"/>
      <c r="GH42" s="73"/>
      <c r="GI42" s="73"/>
      <c r="GJ42" s="73"/>
      <c r="GK42" s="73"/>
      <c r="GL42" s="73"/>
      <c r="GM42" s="73"/>
      <c r="GN42" s="73"/>
      <c r="GO42" s="73"/>
      <c r="GP42" s="73"/>
      <c r="GQ42" s="73"/>
      <c r="GR42" s="73"/>
      <c r="GS42" s="73"/>
      <c r="GT42" s="73"/>
      <c r="GU42" s="73"/>
      <c r="GV42" s="73"/>
      <c r="GW42" s="73"/>
      <c r="GX42" s="73"/>
      <c r="GY42" s="73"/>
      <c r="GZ42" s="73"/>
      <c r="HA42" s="73"/>
      <c r="HB42" s="73"/>
      <c r="HC42" s="73"/>
      <c r="HD42" s="73"/>
      <c r="HE42" s="73"/>
    </row>
    <row r="43" spans="1:213" s="43" customFormat="1" ht="31.5" x14ac:dyDescent="0.25">
      <c r="A43" s="69">
        <f>A42+1</f>
        <v>36</v>
      </c>
      <c r="B43" s="60" t="s">
        <v>104</v>
      </c>
      <c r="C43" s="185" t="s">
        <v>244</v>
      </c>
      <c r="D43" s="233">
        <v>1</v>
      </c>
      <c r="E43" s="207">
        <v>1</v>
      </c>
      <c r="F43" s="5">
        <f>E43*100/D43</f>
        <v>100</v>
      </c>
      <c r="G43" s="73"/>
      <c r="H43" s="73"/>
      <c r="I43" s="73"/>
      <c r="J43" s="73"/>
      <c r="K43" s="73"/>
      <c r="L43" s="73"/>
      <c r="M43" s="73"/>
      <c r="N43" s="73"/>
      <c r="O43" s="73"/>
      <c r="P43" s="73"/>
      <c r="Q43" s="73"/>
      <c r="R43" s="73"/>
      <c r="S43" s="73"/>
      <c r="T43" s="73"/>
      <c r="U43" s="73"/>
      <c r="V43" s="73"/>
      <c r="W43" s="73"/>
      <c r="X43" s="73"/>
      <c r="Y43" s="73"/>
      <c r="Z43" s="73"/>
      <c r="AA43" s="73"/>
      <c r="AB43" s="73"/>
      <c r="AC43" s="73"/>
      <c r="AD43" s="73"/>
      <c r="AE43" s="73"/>
      <c r="AF43" s="73"/>
      <c r="AG43" s="73"/>
      <c r="AH43" s="73"/>
      <c r="AI43" s="73"/>
      <c r="AJ43" s="73"/>
      <c r="AK43" s="73"/>
      <c r="AL43" s="73"/>
      <c r="AM43" s="73"/>
      <c r="AN43" s="73"/>
      <c r="AO43" s="73"/>
      <c r="AP43" s="73"/>
      <c r="AQ43" s="73"/>
      <c r="AR43" s="73"/>
      <c r="AS43" s="73"/>
      <c r="AT43" s="73"/>
      <c r="AU43" s="73"/>
      <c r="AV43" s="73"/>
      <c r="AW43" s="73"/>
      <c r="AX43" s="73"/>
      <c r="AY43" s="73"/>
      <c r="AZ43" s="73"/>
      <c r="BA43" s="73"/>
      <c r="BB43" s="73"/>
      <c r="BC43" s="73"/>
      <c r="BD43" s="73"/>
      <c r="BE43" s="73"/>
      <c r="BF43" s="73"/>
      <c r="BG43" s="73"/>
      <c r="BH43" s="73"/>
      <c r="BI43" s="73"/>
      <c r="BJ43" s="73"/>
      <c r="BK43" s="73"/>
      <c r="BL43" s="73"/>
      <c r="BM43" s="73"/>
      <c r="BN43" s="73"/>
      <c r="BO43" s="73"/>
      <c r="BP43" s="73"/>
      <c r="BQ43" s="73"/>
      <c r="BR43" s="73"/>
      <c r="BS43" s="73"/>
      <c r="BT43" s="73"/>
      <c r="BU43" s="73"/>
      <c r="BV43" s="73"/>
      <c r="BW43" s="73"/>
      <c r="BX43" s="73"/>
      <c r="BY43" s="73"/>
      <c r="BZ43" s="73"/>
      <c r="CA43" s="73"/>
      <c r="CB43" s="73"/>
      <c r="CC43" s="73"/>
      <c r="CD43" s="73"/>
      <c r="CE43" s="73"/>
      <c r="CF43" s="73"/>
      <c r="CG43" s="73"/>
      <c r="CH43" s="73"/>
      <c r="CI43" s="73"/>
      <c r="CJ43" s="73"/>
      <c r="CK43" s="73"/>
      <c r="CL43" s="73"/>
      <c r="CM43" s="73"/>
      <c r="CN43" s="73"/>
      <c r="CO43" s="73"/>
      <c r="CP43" s="73"/>
      <c r="CQ43" s="73"/>
      <c r="CR43" s="73"/>
      <c r="CS43" s="73"/>
      <c r="CT43" s="73"/>
      <c r="CU43" s="73"/>
      <c r="CV43" s="73"/>
      <c r="CW43" s="73"/>
      <c r="CX43" s="73"/>
      <c r="CY43" s="73"/>
      <c r="CZ43" s="73"/>
      <c r="DA43" s="73"/>
      <c r="DB43" s="73"/>
      <c r="DC43" s="73"/>
      <c r="DD43" s="73"/>
      <c r="DE43" s="73"/>
      <c r="DF43" s="73"/>
      <c r="DG43" s="73"/>
      <c r="DH43" s="73"/>
      <c r="DI43" s="73"/>
      <c r="DJ43" s="73"/>
      <c r="DK43" s="73"/>
      <c r="DL43" s="73"/>
      <c r="DM43" s="73"/>
      <c r="DN43" s="73"/>
      <c r="DO43" s="73"/>
      <c r="DP43" s="73"/>
      <c r="DQ43" s="73"/>
      <c r="DR43" s="73"/>
      <c r="DS43" s="73"/>
      <c r="DT43" s="73"/>
      <c r="DU43" s="73"/>
      <c r="DV43" s="73"/>
      <c r="DW43" s="73"/>
      <c r="DX43" s="73"/>
      <c r="DY43" s="73"/>
      <c r="DZ43" s="73"/>
      <c r="EA43" s="73"/>
      <c r="EB43" s="73"/>
      <c r="EC43" s="73"/>
      <c r="ED43" s="73"/>
      <c r="EE43" s="73"/>
      <c r="EF43" s="73"/>
      <c r="EG43" s="73"/>
      <c r="EH43" s="73"/>
      <c r="EI43" s="73"/>
      <c r="EJ43" s="73"/>
      <c r="EK43" s="73"/>
      <c r="EL43" s="73"/>
      <c r="EM43" s="73"/>
      <c r="EN43" s="73"/>
      <c r="EO43" s="73"/>
      <c r="EP43" s="73"/>
      <c r="EQ43" s="73"/>
      <c r="ER43" s="73"/>
      <c r="ES43" s="73"/>
      <c r="ET43" s="73"/>
      <c r="EU43" s="73"/>
      <c r="EV43" s="73"/>
      <c r="EW43" s="73"/>
      <c r="EX43" s="73"/>
      <c r="EY43" s="73"/>
      <c r="EZ43" s="73"/>
      <c r="FA43" s="73"/>
      <c r="FB43" s="73"/>
      <c r="FC43" s="73"/>
      <c r="FD43" s="73"/>
      <c r="FE43" s="73"/>
      <c r="FF43" s="73"/>
      <c r="FG43" s="73"/>
      <c r="FH43" s="73"/>
      <c r="FI43" s="73"/>
      <c r="FJ43" s="73"/>
      <c r="FK43" s="73"/>
      <c r="FL43" s="73"/>
      <c r="FM43" s="73"/>
      <c r="FN43" s="73"/>
      <c r="FO43" s="73"/>
      <c r="FP43" s="73"/>
      <c r="FQ43" s="73"/>
      <c r="FR43" s="73"/>
      <c r="FS43" s="73"/>
      <c r="FT43" s="73"/>
      <c r="FU43" s="73"/>
      <c r="FV43" s="73"/>
      <c r="FW43" s="73"/>
      <c r="FX43" s="73"/>
      <c r="FY43" s="73"/>
      <c r="FZ43" s="73"/>
      <c r="GA43" s="73"/>
      <c r="GB43" s="73"/>
      <c r="GC43" s="73"/>
      <c r="GD43" s="73"/>
      <c r="GE43" s="73"/>
      <c r="GF43" s="73"/>
      <c r="GG43" s="73"/>
      <c r="GH43" s="73"/>
      <c r="GI43" s="73"/>
      <c r="GJ43" s="73"/>
      <c r="GK43" s="73"/>
      <c r="GL43" s="73"/>
      <c r="GM43" s="73"/>
      <c r="GN43" s="73"/>
      <c r="GO43" s="73"/>
      <c r="GP43" s="73"/>
      <c r="GQ43" s="73"/>
      <c r="GR43" s="73"/>
      <c r="GS43" s="73"/>
      <c r="GT43" s="73"/>
      <c r="GU43" s="73"/>
      <c r="GV43" s="73"/>
      <c r="GW43" s="73"/>
      <c r="GX43" s="73"/>
      <c r="GY43" s="73"/>
      <c r="GZ43" s="73"/>
      <c r="HA43" s="73"/>
      <c r="HB43" s="73"/>
      <c r="HC43" s="73"/>
      <c r="HD43" s="73"/>
      <c r="HE43" s="73"/>
    </row>
    <row r="44" spans="1:213" ht="49.5" customHeight="1" x14ac:dyDescent="0.25">
      <c r="A44" s="75" t="s">
        <v>26</v>
      </c>
      <c r="B44" s="297" t="str">
        <f>'Финансовое обеспечение'!B94:E94</f>
        <v>Муниципальная программа «Обеспечение развития гражданского общества и муниципального управления в Каменск-Уральском городском округе на 2025 – 2030 годы»</v>
      </c>
      <c r="C44" s="297"/>
      <c r="D44" s="297"/>
      <c r="E44" s="297"/>
      <c r="F44" s="52">
        <f>AVERAGE(F48:F58,F62:F64,F68:F77,F81:F91,F95:F98,F102:F110)</f>
        <v>101.75920340774169</v>
      </c>
      <c r="G44" s="76"/>
      <c r="H44" s="76"/>
      <c r="I44" s="54"/>
      <c r="J44" s="54"/>
      <c r="K44" s="54"/>
      <c r="L44" s="54"/>
      <c r="M44" s="54"/>
      <c r="N44" s="54"/>
      <c r="O44" s="54"/>
      <c r="P44" s="54"/>
      <c r="Q44" s="54"/>
      <c r="R44" s="54"/>
      <c r="S44" s="54"/>
      <c r="T44" s="54"/>
      <c r="U44" s="54"/>
      <c r="V44" s="54"/>
      <c r="W44" s="54"/>
      <c r="X44" s="54"/>
      <c r="Y44" s="54"/>
      <c r="Z44" s="54"/>
      <c r="AA44" s="54"/>
      <c r="AB44" s="54"/>
      <c r="AC44" s="54"/>
      <c r="AD44" s="54"/>
      <c r="AE44" s="54"/>
      <c r="AF44" s="54"/>
      <c r="AG44" s="54"/>
      <c r="AH44" s="54"/>
      <c r="AI44" s="54"/>
      <c r="AJ44" s="54"/>
      <c r="AK44" s="54"/>
      <c r="AL44" s="54"/>
      <c r="AM44" s="54"/>
      <c r="AN44" s="54"/>
      <c r="AO44" s="54"/>
      <c r="AP44" s="54"/>
      <c r="AQ44" s="54"/>
      <c r="AR44" s="54"/>
      <c r="AS44" s="54"/>
      <c r="AT44" s="54"/>
      <c r="AU44" s="54"/>
      <c r="AV44" s="54"/>
      <c r="AW44" s="54"/>
      <c r="AX44" s="54"/>
      <c r="AY44" s="54"/>
      <c r="AZ44" s="54"/>
      <c r="BA44" s="54"/>
      <c r="BB44" s="54"/>
      <c r="BC44" s="54"/>
      <c r="BD44" s="54"/>
      <c r="BE44" s="54"/>
      <c r="BF44" s="54"/>
      <c r="BG44" s="54"/>
      <c r="BH44" s="54"/>
      <c r="BI44" s="54"/>
      <c r="BJ44" s="54"/>
      <c r="BK44" s="54"/>
      <c r="BL44" s="54"/>
      <c r="BM44" s="54"/>
      <c r="BN44" s="54"/>
      <c r="BO44" s="54"/>
      <c r="BP44" s="54"/>
      <c r="BQ44" s="54"/>
      <c r="BR44" s="54"/>
      <c r="BS44" s="54"/>
      <c r="BT44" s="54"/>
      <c r="BU44" s="54"/>
      <c r="BV44" s="54"/>
      <c r="BW44" s="54"/>
      <c r="BX44" s="54"/>
      <c r="BY44" s="54"/>
      <c r="BZ44" s="54"/>
      <c r="CA44" s="54"/>
      <c r="CB44" s="54"/>
      <c r="CC44" s="54"/>
      <c r="CD44" s="54"/>
      <c r="CE44" s="54"/>
      <c r="CF44" s="54"/>
      <c r="CG44" s="54"/>
      <c r="CH44" s="54"/>
      <c r="CI44" s="54"/>
      <c r="CJ44" s="54"/>
      <c r="CK44" s="54"/>
      <c r="CL44" s="54"/>
      <c r="CM44" s="54"/>
      <c r="CN44" s="54"/>
      <c r="CO44" s="54"/>
      <c r="CP44" s="54"/>
      <c r="CQ44" s="54"/>
      <c r="CR44" s="54"/>
      <c r="CS44" s="54"/>
      <c r="CT44" s="54"/>
      <c r="CU44" s="54"/>
      <c r="CV44" s="54"/>
      <c r="CW44" s="54"/>
      <c r="CX44" s="54"/>
      <c r="CY44" s="54"/>
      <c r="CZ44" s="54"/>
      <c r="DA44" s="54"/>
      <c r="DB44" s="54"/>
      <c r="DC44" s="54"/>
      <c r="DD44" s="54"/>
      <c r="DE44" s="54"/>
      <c r="DF44" s="54"/>
      <c r="DG44" s="54"/>
      <c r="DH44" s="54"/>
      <c r="DI44" s="54"/>
      <c r="DJ44" s="54"/>
      <c r="DK44" s="54"/>
      <c r="DL44" s="54"/>
      <c r="DM44" s="54"/>
      <c r="DN44" s="54"/>
      <c r="DO44" s="54"/>
      <c r="DP44" s="54"/>
      <c r="DQ44" s="54"/>
      <c r="DR44" s="54"/>
      <c r="DS44" s="54"/>
      <c r="DT44" s="54"/>
      <c r="DU44" s="54"/>
      <c r="DV44" s="54"/>
      <c r="DW44" s="54"/>
      <c r="DX44" s="54"/>
      <c r="DY44" s="54"/>
      <c r="DZ44" s="54"/>
      <c r="EA44" s="54"/>
      <c r="EB44" s="54"/>
      <c r="EC44" s="54"/>
      <c r="ED44" s="54"/>
      <c r="EE44" s="54"/>
      <c r="EF44" s="54"/>
      <c r="EG44" s="54"/>
      <c r="EH44" s="54"/>
      <c r="EI44" s="54"/>
      <c r="EJ44" s="54"/>
      <c r="EK44" s="54"/>
      <c r="EL44" s="54"/>
      <c r="EM44" s="54"/>
      <c r="EN44" s="54"/>
      <c r="EO44" s="54"/>
      <c r="EP44" s="54"/>
      <c r="EQ44" s="54"/>
      <c r="ER44" s="54"/>
      <c r="ES44" s="54"/>
      <c r="ET44" s="54"/>
      <c r="EU44" s="54"/>
      <c r="EV44" s="54"/>
      <c r="EW44" s="54"/>
      <c r="EX44" s="54"/>
      <c r="EY44" s="54"/>
      <c r="EZ44" s="54"/>
      <c r="FA44" s="54"/>
      <c r="FB44" s="54"/>
      <c r="FC44" s="54"/>
      <c r="FD44" s="54"/>
      <c r="FE44" s="54"/>
      <c r="FF44" s="54"/>
      <c r="FG44" s="54"/>
      <c r="FH44" s="54"/>
      <c r="FI44" s="54"/>
      <c r="FJ44" s="54"/>
      <c r="FK44" s="54"/>
      <c r="FL44" s="54"/>
      <c r="FM44" s="54"/>
      <c r="FN44" s="54"/>
      <c r="FO44" s="54"/>
      <c r="FP44" s="54"/>
      <c r="FQ44" s="54"/>
      <c r="FR44" s="54"/>
      <c r="FS44" s="54"/>
      <c r="FT44" s="54"/>
      <c r="FU44" s="54"/>
      <c r="FV44" s="54"/>
      <c r="FW44" s="54"/>
      <c r="FX44" s="54"/>
      <c r="FY44" s="54"/>
      <c r="FZ44" s="54"/>
      <c r="GA44" s="54"/>
      <c r="GB44" s="54"/>
      <c r="GC44" s="54"/>
      <c r="GD44" s="54"/>
      <c r="GE44" s="54"/>
      <c r="GF44" s="54"/>
      <c r="GG44" s="54"/>
      <c r="GH44" s="54"/>
      <c r="GI44" s="54"/>
      <c r="GJ44" s="54"/>
      <c r="GK44" s="54"/>
      <c r="GL44" s="54"/>
      <c r="GM44" s="54"/>
      <c r="GN44" s="54"/>
      <c r="GO44" s="54"/>
      <c r="GP44" s="54"/>
      <c r="GQ44" s="54"/>
      <c r="GR44" s="54"/>
      <c r="GS44" s="54"/>
      <c r="GT44" s="54"/>
      <c r="GU44" s="54"/>
      <c r="GV44" s="54"/>
      <c r="GW44" s="54"/>
      <c r="GX44" s="54"/>
      <c r="GY44" s="54"/>
      <c r="GZ44" s="54"/>
      <c r="HA44" s="54"/>
      <c r="HB44" s="54"/>
      <c r="HC44" s="54"/>
      <c r="HD44" s="54"/>
      <c r="HE44" s="54"/>
    </row>
    <row r="45" spans="1:213" s="43" customFormat="1" ht="33" customHeight="1" x14ac:dyDescent="0.25">
      <c r="A45" s="69">
        <f>A43+1</f>
        <v>37</v>
      </c>
      <c r="B45" s="295" t="s">
        <v>543</v>
      </c>
      <c r="C45" s="295"/>
      <c r="D45" s="295"/>
      <c r="E45" s="295"/>
      <c r="F45" s="70">
        <f>AVERAGE(F48:F58)</f>
        <v>109.58946608946609</v>
      </c>
      <c r="G45" s="54"/>
      <c r="H45" s="54"/>
      <c r="I45" s="54"/>
      <c r="J45" s="54"/>
      <c r="K45" s="54"/>
      <c r="L45" s="54"/>
      <c r="M45" s="54"/>
      <c r="N45" s="54"/>
      <c r="O45" s="54"/>
      <c r="P45" s="54"/>
      <c r="Q45" s="54"/>
      <c r="R45" s="54"/>
      <c r="S45" s="54"/>
      <c r="T45" s="54"/>
      <c r="U45" s="54"/>
      <c r="V45" s="54"/>
      <c r="W45" s="54"/>
      <c r="X45" s="54"/>
      <c r="Y45" s="54"/>
      <c r="Z45" s="54"/>
      <c r="AA45" s="54"/>
      <c r="AB45" s="54"/>
      <c r="AC45" s="54"/>
      <c r="AD45" s="54"/>
      <c r="AE45" s="54"/>
      <c r="AF45" s="54"/>
      <c r="AG45" s="54"/>
      <c r="AH45" s="54"/>
      <c r="AI45" s="54"/>
      <c r="AJ45" s="54"/>
      <c r="AK45" s="54"/>
      <c r="AL45" s="54"/>
      <c r="AM45" s="54"/>
      <c r="AN45" s="54"/>
      <c r="AO45" s="54"/>
      <c r="AP45" s="54"/>
      <c r="AQ45" s="54"/>
      <c r="AR45" s="54"/>
      <c r="AS45" s="54"/>
      <c r="AT45" s="54"/>
      <c r="AU45" s="54"/>
      <c r="AV45" s="54"/>
      <c r="AW45" s="54"/>
      <c r="AX45" s="54"/>
      <c r="AY45" s="54"/>
      <c r="AZ45" s="54"/>
      <c r="BA45" s="54"/>
      <c r="BB45" s="54"/>
      <c r="BC45" s="54"/>
      <c r="BD45" s="54"/>
      <c r="BE45" s="54"/>
      <c r="BF45" s="54"/>
      <c r="BG45" s="54"/>
      <c r="BH45" s="54"/>
      <c r="BI45" s="54"/>
      <c r="BJ45" s="54"/>
      <c r="BK45" s="54"/>
      <c r="BL45" s="54"/>
      <c r="BM45" s="54"/>
      <c r="BN45" s="54"/>
      <c r="BO45" s="54"/>
      <c r="BP45" s="54"/>
      <c r="BQ45" s="54"/>
      <c r="BR45" s="54"/>
      <c r="BS45" s="54"/>
      <c r="BT45" s="54"/>
      <c r="BU45" s="54"/>
      <c r="BV45" s="54"/>
      <c r="BW45" s="54"/>
      <c r="BX45" s="54"/>
      <c r="BY45" s="54"/>
      <c r="BZ45" s="54"/>
      <c r="CA45" s="54"/>
      <c r="CB45" s="54"/>
      <c r="CC45" s="54"/>
      <c r="CD45" s="54"/>
      <c r="CE45" s="54"/>
      <c r="CF45" s="54"/>
      <c r="CG45" s="54"/>
      <c r="CH45" s="54"/>
      <c r="CI45" s="54"/>
      <c r="CJ45" s="54"/>
      <c r="CK45" s="54"/>
      <c r="CL45" s="54"/>
      <c r="CM45" s="54"/>
      <c r="CN45" s="54"/>
      <c r="CO45" s="54"/>
      <c r="CP45" s="54"/>
      <c r="CQ45" s="54"/>
      <c r="CR45" s="54"/>
      <c r="CS45" s="54"/>
      <c r="CT45" s="54"/>
      <c r="CU45" s="54"/>
      <c r="CV45" s="54"/>
      <c r="CW45" s="54"/>
      <c r="CX45" s="54"/>
      <c r="CY45" s="54"/>
      <c r="CZ45" s="54"/>
      <c r="DA45" s="54"/>
      <c r="DB45" s="54"/>
      <c r="DC45" s="54"/>
      <c r="DD45" s="54"/>
      <c r="DE45" s="54"/>
      <c r="DF45" s="54"/>
      <c r="DG45" s="54"/>
      <c r="DH45" s="54"/>
      <c r="DI45" s="54"/>
      <c r="DJ45" s="54"/>
      <c r="DK45" s="54"/>
      <c r="DL45" s="54"/>
      <c r="DM45" s="54"/>
      <c r="DN45" s="54"/>
      <c r="DO45" s="54"/>
      <c r="DP45" s="54"/>
      <c r="DQ45" s="54"/>
      <c r="DR45" s="54"/>
      <c r="DS45" s="54"/>
      <c r="DT45" s="54"/>
      <c r="DU45" s="54"/>
      <c r="DV45" s="54"/>
      <c r="DW45" s="54"/>
      <c r="DX45" s="54"/>
      <c r="DY45" s="54"/>
      <c r="DZ45" s="54"/>
      <c r="EA45" s="54"/>
      <c r="EB45" s="54"/>
      <c r="EC45" s="54"/>
      <c r="ED45" s="54"/>
      <c r="EE45" s="54"/>
      <c r="EF45" s="54"/>
      <c r="EG45" s="54"/>
      <c r="EH45" s="54"/>
      <c r="EI45" s="54"/>
      <c r="EJ45" s="54"/>
      <c r="EK45" s="54"/>
      <c r="EL45" s="54"/>
      <c r="EM45" s="54"/>
      <c r="EN45" s="54"/>
      <c r="EO45" s="54"/>
      <c r="EP45" s="54"/>
      <c r="EQ45" s="54"/>
      <c r="ER45" s="54"/>
      <c r="ES45" s="54"/>
      <c r="ET45" s="54"/>
      <c r="EU45" s="54"/>
      <c r="EV45" s="54"/>
      <c r="EW45" s="54"/>
      <c r="EX45" s="54"/>
      <c r="EY45" s="54"/>
      <c r="EZ45" s="54"/>
      <c r="FA45" s="54"/>
      <c r="FB45" s="54"/>
      <c r="FC45" s="54"/>
      <c r="FD45" s="54"/>
      <c r="FE45" s="54"/>
      <c r="FF45" s="54"/>
      <c r="FG45" s="54"/>
      <c r="FH45" s="54"/>
      <c r="FI45" s="54"/>
      <c r="FJ45" s="54"/>
      <c r="FK45" s="54"/>
      <c r="FL45" s="54"/>
      <c r="FM45" s="54"/>
      <c r="FN45" s="54"/>
      <c r="FO45" s="54"/>
      <c r="FP45" s="54"/>
      <c r="FQ45" s="54"/>
      <c r="FR45" s="54"/>
      <c r="FS45" s="54"/>
      <c r="FT45" s="54"/>
      <c r="FU45" s="54"/>
      <c r="FV45" s="54"/>
      <c r="FW45" s="54"/>
      <c r="FX45" s="54"/>
      <c r="FY45" s="54"/>
      <c r="FZ45" s="54"/>
      <c r="GA45" s="54"/>
      <c r="GB45" s="54"/>
      <c r="GC45" s="54"/>
      <c r="GD45" s="54"/>
      <c r="GE45" s="54"/>
      <c r="GF45" s="54"/>
      <c r="GG45" s="54"/>
      <c r="GH45" s="54"/>
      <c r="GI45" s="54"/>
      <c r="GJ45" s="54"/>
      <c r="GK45" s="54"/>
      <c r="GL45" s="54"/>
      <c r="GM45" s="54"/>
      <c r="GN45" s="54"/>
      <c r="GO45" s="54"/>
      <c r="GP45" s="54"/>
      <c r="GQ45" s="54"/>
      <c r="GR45" s="54"/>
      <c r="GS45" s="54"/>
      <c r="GT45" s="54"/>
      <c r="GU45" s="54"/>
      <c r="GV45" s="54"/>
      <c r="GW45" s="54"/>
      <c r="GX45" s="54"/>
      <c r="GY45" s="54"/>
      <c r="GZ45" s="54"/>
      <c r="HA45" s="54"/>
      <c r="HB45" s="54"/>
      <c r="HC45" s="54"/>
      <c r="HD45" s="54"/>
      <c r="HE45" s="54"/>
    </row>
    <row r="46" spans="1:213" s="43" customFormat="1" ht="33" customHeight="1" x14ac:dyDescent="0.25">
      <c r="A46" s="69">
        <f t="shared" ref="A46:A85" si="3">A45+1</f>
        <v>38</v>
      </c>
      <c r="B46" s="275" t="s">
        <v>544</v>
      </c>
      <c r="C46" s="275"/>
      <c r="D46" s="275"/>
      <c r="E46" s="275"/>
      <c r="F46" s="275"/>
      <c r="G46" s="54"/>
      <c r="H46" s="54"/>
      <c r="I46" s="54"/>
      <c r="J46" s="54"/>
      <c r="K46" s="54"/>
      <c r="L46" s="54"/>
      <c r="M46" s="54"/>
      <c r="N46" s="54"/>
      <c r="O46" s="54"/>
      <c r="P46" s="54"/>
      <c r="Q46" s="54"/>
      <c r="R46" s="54"/>
      <c r="S46" s="54"/>
      <c r="T46" s="54"/>
      <c r="U46" s="54"/>
      <c r="V46" s="54"/>
      <c r="W46" s="54"/>
      <c r="X46" s="54"/>
      <c r="Y46" s="54"/>
      <c r="Z46" s="54"/>
      <c r="AA46" s="54"/>
      <c r="AB46" s="54"/>
      <c r="AC46" s="54"/>
      <c r="AD46" s="54"/>
      <c r="AE46" s="54"/>
      <c r="AF46" s="54"/>
      <c r="AG46" s="54"/>
      <c r="AH46" s="54"/>
      <c r="AI46" s="54"/>
      <c r="AJ46" s="54"/>
      <c r="AK46" s="54"/>
      <c r="AL46" s="54"/>
      <c r="AM46" s="54"/>
      <c r="AN46" s="54"/>
      <c r="AO46" s="54"/>
      <c r="AP46" s="54"/>
      <c r="AQ46" s="54"/>
      <c r="AR46" s="54"/>
      <c r="AS46" s="54"/>
      <c r="AT46" s="54"/>
      <c r="AU46" s="54"/>
      <c r="AV46" s="54"/>
      <c r="AW46" s="54"/>
      <c r="AX46" s="54"/>
      <c r="AY46" s="54"/>
      <c r="AZ46" s="54"/>
      <c r="BA46" s="54"/>
      <c r="BB46" s="54"/>
      <c r="BC46" s="54"/>
      <c r="BD46" s="54"/>
      <c r="BE46" s="54"/>
      <c r="BF46" s="54"/>
      <c r="BG46" s="54"/>
      <c r="BH46" s="54"/>
      <c r="BI46" s="54"/>
      <c r="BJ46" s="54"/>
      <c r="BK46" s="54"/>
      <c r="BL46" s="54"/>
      <c r="BM46" s="54"/>
      <c r="BN46" s="54"/>
      <c r="BO46" s="54"/>
      <c r="BP46" s="54"/>
      <c r="BQ46" s="54"/>
      <c r="BR46" s="54"/>
      <c r="BS46" s="54"/>
      <c r="BT46" s="54"/>
      <c r="BU46" s="54"/>
      <c r="BV46" s="54"/>
      <c r="BW46" s="54"/>
      <c r="BX46" s="54"/>
      <c r="BY46" s="54"/>
      <c r="BZ46" s="54"/>
      <c r="CA46" s="54"/>
      <c r="CB46" s="54"/>
      <c r="CC46" s="54"/>
      <c r="CD46" s="54"/>
      <c r="CE46" s="54"/>
      <c r="CF46" s="54"/>
      <c r="CG46" s="54"/>
      <c r="CH46" s="54"/>
      <c r="CI46" s="54"/>
      <c r="CJ46" s="54"/>
      <c r="CK46" s="54"/>
      <c r="CL46" s="54"/>
      <c r="CM46" s="54"/>
      <c r="CN46" s="54"/>
      <c r="CO46" s="54"/>
      <c r="CP46" s="54"/>
      <c r="CQ46" s="54"/>
      <c r="CR46" s="54"/>
      <c r="CS46" s="54"/>
      <c r="CT46" s="54"/>
      <c r="CU46" s="54"/>
      <c r="CV46" s="54"/>
      <c r="CW46" s="54"/>
      <c r="CX46" s="54"/>
      <c r="CY46" s="54"/>
      <c r="CZ46" s="54"/>
      <c r="DA46" s="54"/>
      <c r="DB46" s="54"/>
      <c r="DC46" s="54"/>
      <c r="DD46" s="54"/>
      <c r="DE46" s="54"/>
      <c r="DF46" s="54"/>
      <c r="DG46" s="54"/>
      <c r="DH46" s="54"/>
      <c r="DI46" s="54"/>
      <c r="DJ46" s="54"/>
      <c r="DK46" s="54"/>
      <c r="DL46" s="54"/>
      <c r="DM46" s="54"/>
      <c r="DN46" s="54"/>
      <c r="DO46" s="54"/>
      <c r="DP46" s="54"/>
      <c r="DQ46" s="54"/>
      <c r="DR46" s="54"/>
      <c r="DS46" s="54"/>
      <c r="DT46" s="54"/>
      <c r="DU46" s="54"/>
      <c r="DV46" s="54"/>
      <c r="DW46" s="54"/>
      <c r="DX46" s="54"/>
      <c r="DY46" s="54"/>
      <c r="DZ46" s="54"/>
      <c r="EA46" s="54"/>
      <c r="EB46" s="54"/>
      <c r="EC46" s="54"/>
      <c r="ED46" s="54"/>
      <c r="EE46" s="54"/>
      <c r="EF46" s="54"/>
      <c r="EG46" s="54"/>
      <c r="EH46" s="54"/>
      <c r="EI46" s="54"/>
      <c r="EJ46" s="54"/>
      <c r="EK46" s="54"/>
      <c r="EL46" s="54"/>
      <c r="EM46" s="54"/>
      <c r="EN46" s="54"/>
      <c r="EO46" s="54"/>
      <c r="EP46" s="54"/>
      <c r="EQ46" s="54"/>
      <c r="ER46" s="54"/>
      <c r="ES46" s="54"/>
      <c r="ET46" s="54"/>
      <c r="EU46" s="54"/>
      <c r="EV46" s="54"/>
      <c r="EW46" s="54"/>
      <c r="EX46" s="54"/>
      <c r="EY46" s="54"/>
      <c r="EZ46" s="54"/>
      <c r="FA46" s="54"/>
      <c r="FB46" s="54"/>
      <c r="FC46" s="54"/>
      <c r="FD46" s="54"/>
      <c r="FE46" s="54"/>
      <c r="FF46" s="54"/>
      <c r="FG46" s="54"/>
      <c r="FH46" s="54"/>
      <c r="FI46" s="54"/>
      <c r="FJ46" s="54"/>
      <c r="FK46" s="54"/>
      <c r="FL46" s="54"/>
      <c r="FM46" s="54"/>
      <c r="FN46" s="54"/>
      <c r="FO46" s="54"/>
      <c r="FP46" s="54"/>
      <c r="FQ46" s="54"/>
      <c r="FR46" s="54"/>
      <c r="FS46" s="54"/>
      <c r="FT46" s="54"/>
      <c r="FU46" s="54"/>
      <c r="FV46" s="54"/>
      <c r="FW46" s="54"/>
      <c r="FX46" s="54"/>
      <c r="FY46" s="54"/>
      <c r="FZ46" s="54"/>
      <c r="GA46" s="54"/>
      <c r="GB46" s="54"/>
      <c r="GC46" s="54"/>
      <c r="GD46" s="54"/>
      <c r="GE46" s="54"/>
      <c r="GF46" s="54"/>
      <c r="GG46" s="54"/>
      <c r="GH46" s="54"/>
      <c r="GI46" s="54"/>
      <c r="GJ46" s="54"/>
      <c r="GK46" s="54"/>
      <c r="GL46" s="54"/>
      <c r="GM46" s="54"/>
      <c r="GN46" s="54"/>
      <c r="GO46" s="54"/>
      <c r="GP46" s="54"/>
      <c r="GQ46" s="54"/>
      <c r="GR46" s="54"/>
      <c r="GS46" s="54"/>
      <c r="GT46" s="54"/>
      <c r="GU46" s="54"/>
      <c r="GV46" s="54"/>
      <c r="GW46" s="54"/>
      <c r="GX46" s="54"/>
      <c r="GY46" s="54"/>
      <c r="GZ46" s="54"/>
      <c r="HA46" s="54"/>
      <c r="HB46" s="54"/>
      <c r="HC46" s="54"/>
      <c r="HD46" s="54"/>
      <c r="HE46" s="54"/>
    </row>
    <row r="47" spans="1:213" s="43" customFormat="1" ht="32.25" customHeight="1" x14ac:dyDescent="0.25">
      <c r="A47" s="69">
        <f t="shared" si="3"/>
        <v>39</v>
      </c>
      <c r="B47" s="275" t="s">
        <v>105</v>
      </c>
      <c r="C47" s="275"/>
      <c r="D47" s="275"/>
      <c r="E47" s="275"/>
      <c r="F47" s="275"/>
      <c r="G47" s="73"/>
      <c r="H47" s="73"/>
      <c r="I47" s="73"/>
      <c r="J47" s="73"/>
      <c r="K47" s="73"/>
      <c r="L47" s="73"/>
      <c r="M47" s="73"/>
      <c r="N47" s="73"/>
      <c r="O47" s="73"/>
      <c r="P47" s="73"/>
      <c r="Q47" s="73"/>
      <c r="R47" s="73"/>
      <c r="S47" s="73"/>
      <c r="T47" s="73"/>
      <c r="U47" s="73"/>
      <c r="V47" s="73"/>
      <c r="W47" s="73"/>
      <c r="X47" s="73"/>
      <c r="Y47" s="73"/>
      <c r="Z47" s="73"/>
      <c r="AA47" s="73"/>
      <c r="AB47" s="73"/>
      <c r="AC47" s="73"/>
      <c r="AD47" s="73"/>
      <c r="AE47" s="73"/>
      <c r="AF47" s="73"/>
      <c r="AG47" s="73"/>
      <c r="AH47" s="73"/>
      <c r="AI47" s="73"/>
      <c r="AJ47" s="73"/>
      <c r="AK47" s="73"/>
      <c r="AL47" s="73"/>
      <c r="AM47" s="73"/>
      <c r="AN47" s="73"/>
      <c r="AO47" s="73"/>
      <c r="AP47" s="73"/>
      <c r="AQ47" s="73"/>
      <c r="AR47" s="73"/>
      <c r="AS47" s="73"/>
      <c r="AT47" s="73"/>
      <c r="AU47" s="73"/>
      <c r="AV47" s="73"/>
      <c r="AW47" s="73"/>
      <c r="AX47" s="73"/>
      <c r="AY47" s="73"/>
      <c r="AZ47" s="73"/>
      <c r="BA47" s="73"/>
      <c r="BB47" s="73"/>
      <c r="BC47" s="73"/>
      <c r="BD47" s="73"/>
      <c r="BE47" s="73"/>
      <c r="BF47" s="73"/>
      <c r="BG47" s="73"/>
      <c r="BH47" s="73"/>
      <c r="BI47" s="73"/>
      <c r="BJ47" s="73"/>
      <c r="BK47" s="73"/>
      <c r="BL47" s="73"/>
      <c r="BM47" s="73"/>
      <c r="BN47" s="73"/>
      <c r="BO47" s="73"/>
      <c r="BP47" s="73"/>
      <c r="BQ47" s="73"/>
      <c r="BR47" s="73"/>
      <c r="BS47" s="73"/>
      <c r="BT47" s="73"/>
      <c r="BU47" s="73"/>
      <c r="BV47" s="73"/>
      <c r="BW47" s="73"/>
      <c r="BX47" s="73"/>
      <c r="BY47" s="73"/>
      <c r="BZ47" s="73"/>
      <c r="CA47" s="73"/>
      <c r="CB47" s="73"/>
      <c r="CC47" s="73"/>
      <c r="CD47" s="73"/>
      <c r="CE47" s="73"/>
      <c r="CF47" s="73"/>
      <c r="CG47" s="73"/>
      <c r="CH47" s="73"/>
      <c r="CI47" s="73"/>
      <c r="CJ47" s="73"/>
      <c r="CK47" s="73"/>
      <c r="CL47" s="73"/>
      <c r="CM47" s="73"/>
      <c r="CN47" s="73"/>
      <c r="CO47" s="73"/>
      <c r="CP47" s="73"/>
      <c r="CQ47" s="73"/>
      <c r="CR47" s="73"/>
      <c r="CS47" s="73"/>
      <c r="CT47" s="73"/>
      <c r="CU47" s="73"/>
      <c r="CV47" s="73"/>
      <c r="CW47" s="73"/>
      <c r="CX47" s="73"/>
      <c r="CY47" s="73"/>
      <c r="CZ47" s="73"/>
      <c r="DA47" s="73"/>
      <c r="DB47" s="73"/>
      <c r="DC47" s="73"/>
      <c r="DD47" s="73"/>
      <c r="DE47" s="73"/>
      <c r="DF47" s="73"/>
      <c r="DG47" s="73"/>
      <c r="DH47" s="73"/>
      <c r="DI47" s="73"/>
      <c r="DJ47" s="73"/>
      <c r="DK47" s="73"/>
      <c r="DL47" s="73"/>
      <c r="DM47" s="73"/>
      <c r="DN47" s="73"/>
      <c r="DO47" s="73"/>
      <c r="DP47" s="73"/>
      <c r="DQ47" s="73"/>
      <c r="DR47" s="73"/>
      <c r="DS47" s="73"/>
      <c r="DT47" s="73"/>
      <c r="DU47" s="73"/>
      <c r="DV47" s="73"/>
      <c r="DW47" s="73"/>
      <c r="DX47" s="73"/>
      <c r="DY47" s="73"/>
      <c r="DZ47" s="73"/>
      <c r="EA47" s="73"/>
      <c r="EB47" s="73"/>
      <c r="EC47" s="73"/>
      <c r="ED47" s="73"/>
      <c r="EE47" s="73"/>
      <c r="EF47" s="73"/>
      <c r="EG47" s="73"/>
      <c r="EH47" s="73"/>
      <c r="EI47" s="73"/>
      <c r="EJ47" s="73"/>
      <c r="EK47" s="73"/>
      <c r="EL47" s="73"/>
      <c r="EM47" s="73"/>
      <c r="EN47" s="73"/>
      <c r="EO47" s="73"/>
      <c r="EP47" s="73"/>
      <c r="EQ47" s="73"/>
      <c r="ER47" s="73"/>
      <c r="ES47" s="73"/>
      <c r="ET47" s="73"/>
      <c r="EU47" s="73"/>
      <c r="EV47" s="73"/>
      <c r="EW47" s="73"/>
      <c r="EX47" s="73"/>
      <c r="EY47" s="73"/>
      <c r="EZ47" s="73"/>
      <c r="FA47" s="73"/>
      <c r="FB47" s="73"/>
      <c r="FC47" s="73"/>
      <c r="FD47" s="73"/>
      <c r="FE47" s="73"/>
      <c r="FF47" s="73"/>
      <c r="FG47" s="73"/>
      <c r="FH47" s="73"/>
      <c r="FI47" s="73"/>
      <c r="FJ47" s="73"/>
      <c r="FK47" s="73"/>
      <c r="FL47" s="73"/>
      <c r="FM47" s="73"/>
      <c r="FN47" s="73"/>
      <c r="FO47" s="73"/>
      <c r="FP47" s="73"/>
      <c r="FQ47" s="73"/>
      <c r="FR47" s="73"/>
      <c r="FS47" s="73"/>
      <c r="FT47" s="73"/>
      <c r="FU47" s="73"/>
      <c r="FV47" s="73"/>
      <c r="FW47" s="73"/>
      <c r="FX47" s="73"/>
      <c r="FY47" s="73"/>
      <c r="FZ47" s="73"/>
      <c r="GA47" s="73"/>
      <c r="GB47" s="73"/>
      <c r="GC47" s="73"/>
      <c r="GD47" s="73"/>
      <c r="GE47" s="73"/>
      <c r="GF47" s="73"/>
      <c r="GG47" s="73"/>
      <c r="GH47" s="73"/>
      <c r="GI47" s="73"/>
      <c r="GJ47" s="73"/>
      <c r="GK47" s="73"/>
      <c r="GL47" s="73"/>
      <c r="GM47" s="73"/>
      <c r="GN47" s="73"/>
      <c r="GO47" s="73"/>
      <c r="GP47" s="73"/>
      <c r="GQ47" s="73"/>
      <c r="GR47" s="73"/>
      <c r="GS47" s="73"/>
      <c r="GT47" s="73"/>
      <c r="GU47" s="73"/>
      <c r="GV47" s="73"/>
      <c r="GW47" s="73"/>
      <c r="GX47" s="73"/>
      <c r="GY47" s="73"/>
      <c r="GZ47" s="73"/>
      <c r="HA47" s="73"/>
      <c r="HB47" s="73"/>
      <c r="HC47" s="73"/>
      <c r="HD47" s="73"/>
      <c r="HE47" s="73"/>
    </row>
    <row r="48" spans="1:213" ht="32.25" customHeight="1" x14ac:dyDescent="0.25">
      <c r="A48" s="69">
        <f t="shared" si="3"/>
        <v>40</v>
      </c>
      <c r="B48" s="56" t="s">
        <v>106</v>
      </c>
      <c r="C48" s="57" t="s">
        <v>210</v>
      </c>
      <c r="D48" s="58">
        <v>24</v>
      </c>
      <c r="E48" s="59">
        <v>23</v>
      </c>
      <c r="F48" s="5">
        <f>E48*100/D48</f>
        <v>95.833333333333329</v>
      </c>
      <c r="G48" s="54"/>
      <c r="H48" s="54"/>
      <c r="I48" s="54"/>
      <c r="J48" s="54"/>
      <c r="K48" s="54"/>
      <c r="L48" s="54"/>
      <c r="M48" s="54"/>
      <c r="N48" s="54"/>
      <c r="O48" s="54"/>
      <c r="P48" s="54"/>
      <c r="Q48" s="54"/>
      <c r="R48" s="54"/>
      <c r="S48" s="54"/>
      <c r="T48" s="54"/>
      <c r="U48" s="54"/>
      <c r="V48" s="54"/>
      <c r="W48" s="54"/>
      <c r="X48" s="54"/>
      <c r="Y48" s="54"/>
      <c r="Z48" s="54"/>
      <c r="AA48" s="54"/>
      <c r="AB48" s="54"/>
      <c r="AC48" s="54"/>
      <c r="AD48" s="54"/>
      <c r="AE48" s="54"/>
      <c r="AF48" s="54"/>
      <c r="AG48" s="54"/>
      <c r="AH48" s="54"/>
      <c r="AI48" s="54"/>
      <c r="AJ48" s="54"/>
      <c r="AK48" s="54"/>
      <c r="AL48" s="54"/>
      <c r="AM48" s="54"/>
      <c r="AN48" s="54"/>
      <c r="AO48" s="54"/>
      <c r="AP48" s="54"/>
      <c r="AQ48" s="54"/>
      <c r="AR48" s="54"/>
      <c r="AS48" s="54"/>
      <c r="AT48" s="54"/>
      <c r="AU48" s="54"/>
      <c r="AV48" s="54"/>
      <c r="AW48" s="54"/>
      <c r="AX48" s="54"/>
      <c r="AY48" s="54"/>
      <c r="AZ48" s="54"/>
      <c r="BA48" s="54"/>
      <c r="BB48" s="54"/>
      <c r="BC48" s="54"/>
      <c r="BD48" s="54"/>
      <c r="BE48" s="54"/>
      <c r="BF48" s="54"/>
      <c r="BG48" s="54"/>
      <c r="BH48" s="54"/>
      <c r="BI48" s="54"/>
      <c r="BJ48" s="54"/>
      <c r="BK48" s="54"/>
      <c r="BL48" s="54"/>
      <c r="BM48" s="54"/>
      <c r="BN48" s="54"/>
      <c r="BO48" s="54"/>
      <c r="BP48" s="54"/>
      <c r="BQ48" s="54"/>
      <c r="BR48" s="54"/>
      <c r="BS48" s="54"/>
      <c r="BT48" s="54"/>
      <c r="BU48" s="54"/>
      <c r="BV48" s="54"/>
      <c r="BW48" s="54"/>
      <c r="BX48" s="54"/>
      <c r="BY48" s="54"/>
      <c r="BZ48" s="54"/>
      <c r="CA48" s="54"/>
      <c r="CB48" s="54"/>
      <c r="CC48" s="54"/>
      <c r="CD48" s="54"/>
      <c r="CE48" s="54"/>
      <c r="CF48" s="54"/>
      <c r="CG48" s="54"/>
      <c r="CH48" s="54"/>
      <c r="CI48" s="54"/>
      <c r="CJ48" s="54"/>
      <c r="CK48" s="54"/>
      <c r="CL48" s="54"/>
      <c r="CM48" s="54"/>
      <c r="CN48" s="54"/>
      <c r="CO48" s="54"/>
      <c r="CP48" s="54"/>
      <c r="CQ48" s="54"/>
      <c r="CR48" s="54"/>
      <c r="CS48" s="54"/>
      <c r="CT48" s="54"/>
      <c r="CU48" s="54"/>
      <c r="CV48" s="54"/>
      <c r="CW48" s="54"/>
      <c r="CX48" s="54"/>
      <c r="CY48" s="54"/>
      <c r="CZ48" s="54"/>
      <c r="DA48" s="54"/>
      <c r="DB48" s="54"/>
      <c r="DC48" s="54"/>
      <c r="DD48" s="54"/>
      <c r="DE48" s="54"/>
      <c r="DF48" s="54"/>
      <c r="DG48" s="54"/>
      <c r="DH48" s="54"/>
      <c r="DI48" s="54"/>
      <c r="DJ48" s="54"/>
      <c r="DK48" s="54"/>
      <c r="DL48" s="54"/>
      <c r="DM48" s="54"/>
      <c r="DN48" s="54"/>
      <c r="DO48" s="54"/>
      <c r="DP48" s="54"/>
      <c r="DQ48" s="54"/>
      <c r="DR48" s="54"/>
      <c r="DS48" s="54"/>
      <c r="DT48" s="54"/>
      <c r="DU48" s="54"/>
      <c r="DV48" s="54"/>
      <c r="DW48" s="54"/>
      <c r="DX48" s="54"/>
      <c r="DY48" s="54"/>
      <c r="DZ48" s="54"/>
      <c r="EA48" s="54"/>
      <c r="EB48" s="54"/>
      <c r="EC48" s="54"/>
      <c r="ED48" s="54"/>
      <c r="EE48" s="54"/>
      <c r="EF48" s="54"/>
      <c r="EG48" s="54"/>
      <c r="EH48" s="54"/>
      <c r="EI48" s="54"/>
      <c r="EJ48" s="54"/>
      <c r="EK48" s="54"/>
      <c r="EL48" s="54"/>
      <c r="EM48" s="54"/>
      <c r="EN48" s="54"/>
      <c r="EO48" s="54"/>
      <c r="EP48" s="54"/>
      <c r="EQ48" s="54"/>
      <c r="ER48" s="54"/>
      <c r="ES48" s="54"/>
      <c r="ET48" s="54"/>
      <c r="EU48" s="54"/>
      <c r="EV48" s="54"/>
      <c r="EW48" s="54"/>
      <c r="EX48" s="54"/>
      <c r="EY48" s="54"/>
      <c r="EZ48" s="54"/>
      <c r="FA48" s="54"/>
      <c r="FB48" s="54"/>
      <c r="FC48" s="54"/>
      <c r="FD48" s="54"/>
      <c r="FE48" s="54"/>
      <c r="FF48" s="54"/>
      <c r="FG48" s="54"/>
      <c r="FH48" s="54"/>
      <c r="FI48" s="54"/>
      <c r="FJ48" s="54"/>
      <c r="FK48" s="54"/>
      <c r="FL48" s="54"/>
      <c r="FM48" s="54"/>
      <c r="FN48" s="54"/>
      <c r="FO48" s="54"/>
      <c r="FP48" s="54"/>
      <c r="FQ48" s="54"/>
      <c r="FR48" s="54"/>
      <c r="FS48" s="54"/>
      <c r="FT48" s="54"/>
      <c r="FU48" s="54"/>
      <c r="FV48" s="54"/>
      <c r="FW48" s="54"/>
      <c r="FX48" s="54"/>
      <c r="FY48" s="54"/>
      <c r="FZ48" s="54"/>
      <c r="GA48" s="54"/>
      <c r="GB48" s="54"/>
      <c r="GC48" s="54"/>
      <c r="GD48" s="54"/>
      <c r="GE48" s="54"/>
      <c r="GF48" s="54"/>
      <c r="GG48" s="54"/>
      <c r="GH48" s="54"/>
      <c r="GI48" s="54"/>
      <c r="GJ48" s="54"/>
      <c r="GK48" s="54"/>
      <c r="GL48" s="54"/>
      <c r="GM48" s="54"/>
      <c r="GN48" s="54"/>
      <c r="GO48" s="54"/>
      <c r="GP48" s="54"/>
      <c r="GQ48" s="54"/>
      <c r="GR48" s="54"/>
      <c r="GS48" s="54"/>
      <c r="GT48" s="54"/>
      <c r="GU48" s="54"/>
      <c r="GV48" s="54"/>
      <c r="GW48" s="54"/>
      <c r="GX48" s="54"/>
      <c r="GY48" s="54"/>
      <c r="GZ48" s="54"/>
      <c r="HA48" s="54"/>
      <c r="HB48" s="54"/>
      <c r="HC48" s="54"/>
      <c r="HD48" s="54"/>
      <c r="HE48" s="54"/>
    </row>
    <row r="49" spans="1:213" ht="47.25" customHeight="1" x14ac:dyDescent="0.25">
      <c r="A49" s="69">
        <f t="shared" si="3"/>
        <v>41</v>
      </c>
      <c r="B49" s="56" t="s">
        <v>545</v>
      </c>
      <c r="C49" s="172" t="s">
        <v>210</v>
      </c>
      <c r="D49" s="58">
        <v>45</v>
      </c>
      <c r="E49" s="59">
        <v>43</v>
      </c>
      <c r="F49" s="5">
        <f>E49*100/D49</f>
        <v>95.555555555555557</v>
      </c>
      <c r="G49" s="54"/>
      <c r="H49" s="54"/>
      <c r="I49" s="54"/>
      <c r="J49" s="54"/>
      <c r="K49" s="54"/>
      <c r="L49" s="54"/>
      <c r="M49" s="54"/>
      <c r="N49" s="54"/>
      <c r="O49" s="54"/>
      <c r="P49" s="54"/>
      <c r="Q49" s="54"/>
      <c r="R49" s="54"/>
      <c r="S49" s="54"/>
      <c r="T49" s="54"/>
      <c r="U49" s="54"/>
      <c r="V49" s="54"/>
      <c r="W49" s="54"/>
      <c r="X49" s="54"/>
      <c r="Y49" s="54"/>
      <c r="Z49" s="54"/>
      <c r="AA49" s="54"/>
      <c r="AB49" s="54"/>
      <c r="AC49" s="54"/>
      <c r="AD49" s="54"/>
      <c r="AE49" s="54"/>
      <c r="AF49" s="54"/>
      <c r="AG49" s="54"/>
      <c r="AH49" s="54"/>
      <c r="AI49" s="54"/>
      <c r="AJ49" s="54"/>
      <c r="AK49" s="54"/>
      <c r="AL49" s="54"/>
      <c r="AM49" s="54"/>
      <c r="AN49" s="54"/>
      <c r="AO49" s="54"/>
      <c r="AP49" s="54"/>
      <c r="AQ49" s="54"/>
      <c r="AR49" s="54"/>
      <c r="AS49" s="54"/>
      <c r="AT49" s="54"/>
      <c r="AU49" s="54"/>
      <c r="AV49" s="54"/>
      <c r="AW49" s="54"/>
      <c r="AX49" s="54"/>
      <c r="AY49" s="54"/>
      <c r="AZ49" s="54"/>
      <c r="BA49" s="54"/>
      <c r="BB49" s="54"/>
      <c r="BC49" s="54"/>
      <c r="BD49" s="54"/>
      <c r="BE49" s="54"/>
      <c r="BF49" s="54"/>
      <c r="BG49" s="54"/>
      <c r="BH49" s="54"/>
      <c r="BI49" s="54"/>
      <c r="BJ49" s="54"/>
      <c r="BK49" s="54"/>
      <c r="BL49" s="54"/>
      <c r="BM49" s="54"/>
      <c r="BN49" s="54"/>
      <c r="BO49" s="54"/>
      <c r="BP49" s="54"/>
      <c r="BQ49" s="54"/>
      <c r="BR49" s="54"/>
      <c r="BS49" s="54"/>
      <c r="BT49" s="54"/>
      <c r="BU49" s="54"/>
      <c r="BV49" s="54"/>
      <c r="BW49" s="54"/>
      <c r="BX49" s="54"/>
      <c r="BY49" s="54"/>
      <c r="BZ49" s="54"/>
      <c r="CA49" s="54"/>
      <c r="CB49" s="54"/>
      <c r="CC49" s="54"/>
      <c r="CD49" s="54"/>
      <c r="CE49" s="54"/>
      <c r="CF49" s="54"/>
      <c r="CG49" s="54"/>
      <c r="CH49" s="54"/>
      <c r="CI49" s="54"/>
      <c r="CJ49" s="54"/>
      <c r="CK49" s="54"/>
      <c r="CL49" s="54"/>
      <c r="CM49" s="54"/>
      <c r="CN49" s="54"/>
      <c r="CO49" s="54"/>
      <c r="CP49" s="54"/>
      <c r="CQ49" s="54"/>
      <c r="CR49" s="54"/>
      <c r="CS49" s="54"/>
      <c r="CT49" s="54"/>
      <c r="CU49" s="54"/>
      <c r="CV49" s="54"/>
      <c r="CW49" s="54"/>
      <c r="CX49" s="54"/>
      <c r="CY49" s="54"/>
      <c r="CZ49" s="54"/>
      <c r="DA49" s="54"/>
      <c r="DB49" s="54"/>
      <c r="DC49" s="54"/>
      <c r="DD49" s="54"/>
      <c r="DE49" s="54"/>
      <c r="DF49" s="54"/>
      <c r="DG49" s="54"/>
      <c r="DH49" s="54"/>
      <c r="DI49" s="54"/>
      <c r="DJ49" s="54"/>
      <c r="DK49" s="54"/>
      <c r="DL49" s="54"/>
      <c r="DM49" s="54"/>
      <c r="DN49" s="54"/>
      <c r="DO49" s="54"/>
      <c r="DP49" s="54"/>
      <c r="DQ49" s="54"/>
      <c r="DR49" s="54"/>
      <c r="DS49" s="54"/>
      <c r="DT49" s="54"/>
      <c r="DU49" s="54"/>
      <c r="DV49" s="54"/>
      <c r="DW49" s="54"/>
      <c r="DX49" s="54"/>
      <c r="DY49" s="54"/>
      <c r="DZ49" s="54"/>
      <c r="EA49" s="54"/>
      <c r="EB49" s="54"/>
      <c r="EC49" s="54"/>
      <c r="ED49" s="54"/>
      <c r="EE49" s="54"/>
      <c r="EF49" s="54"/>
      <c r="EG49" s="54"/>
      <c r="EH49" s="54"/>
      <c r="EI49" s="54"/>
      <c r="EJ49" s="54"/>
      <c r="EK49" s="54"/>
      <c r="EL49" s="54"/>
      <c r="EM49" s="54"/>
      <c r="EN49" s="54"/>
      <c r="EO49" s="54"/>
      <c r="EP49" s="54"/>
      <c r="EQ49" s="54"/>
      <c r="ER49" s="54"/>
      <c r="ES49" s="54"/>
      <c r="ET49" s="54"/>
      <c r="EU49" s="54"/>
      <c r="EV49" s="54"/>
      <c r="EW49" s="54"/>
      <c r="EX49" s="54"/>
      <c r="EY49" s="54"/>
      <c r="EZ49" s="54"/>
      <c r="FA49" s="54"/>
      <c r="FB49" s="54"/>
      <c r="FC49" s="54"/>
      <c r="FD49" s="54"/>
      <c r="FE49" s="54"/>
      <c r="FF49" s="54"/>
      <c r="FG49" s="54"/>
      <c r="FH49" s="54"/>
      <c r="FI49" s="54"/>
      <c r="FJ49" s="54"/>
      <c r="FK49" s="54"/>
      <c r="FL49" s="54"/>
      <c r="FM49" s="54"/>
      <c r="FN49" s="54"/>
      <c r="FO49" s="54"/>
      <c r="FP49" s="54"/>
      <c r="FQ49" s="54"/>
      <c r="FR49" s="54"/>
      <c r="FS49" s="54"/>
      <c r="FT49" s="54"/>
      <c r="FU49" s="54"/>
      <c r="FV49" s="54"/>
      <c r="FW49" s="54"/>
      <c r="FX49" s="54"/>
      <c r="FY49" s="54"/>
      <c r="FZ49" s="54"/>
      <c r="GA49" s="54"/>
      <c r="GB49" s="54"/>
      <c r="GC49" s="54"/>
      <c r="GD49" s="54"/>
      <c r="GE49" s="54"/>
      <c r="GF49" s="54"/>
      <c r="GG49" s="54"/>
      <c r="GH49" s="54"/>
      <c r="GI49" s="54"/>
      <c r="GJ49" s="54"/>
      <c r="GK49" s="54"/>
      <c r="GL49" s="54"/>
      <c r="GM49" s="54"/>
      <c r="GN49" s="54"/>
      <c r="GO49" s="54"/>
      <c r="GP49" s="54"/>
      <c r="GQ49" s="54"/>
      <c r="GR49" s="54"/>
      <c r="GS49" s="54"/>
      <c r="GT49" s="54"/>
      <c r="GU49" s="54"/>
      <c r="GV49" s="54"/>
      <c r="GW49" s="54"/>
      <c r="GX49" s="54"/>
      <c r="GY49" s="54"/>
      <c r="GZ49" s="54"/>
      <c r="HA49" s="54"/>
      <c r="HB49" s="54"/>
      <c r="HC49" s="54"/>
      <c r="HD49" s="54"/>
      <c r="HE49" s="54"/>
    </row>
    <row r="50" spans="1:213" ht="47.25" customHeight="1" x14ac:dyDescent="0.25">
      <c r="A50" s="69">
        <f t="shared" si="3"/>
        <v>42</v>
      </c>
      <c r="B50" s="56" t="s">
        <v>546</v>
      </c>
      <c r="C50" s="172" t="s">
        <v>210</v>
      </c>
      <c r="D50" s="58">
        <v>6</v>
      </c>
      <c r="E50" s="59">
        <v>6</v>
      </c>
      <c r="F50" s="5">
        <f>E50*100/D50</f>
        <v>100</v>
      </c>
      <c r="G50" s="54"/>
      <c r="H50" s="54"/>
      <c r="I50" s="54"/>
      <c r="J50" s="54"/>
      <c r="K50" s="54"/>
      <c r="L50" s="54"/>
      <c r="M50" s="54"/>
      <c r="N50" s="54"/>
      <c r="O50" s="54"/>
      <c r="P50" s="54"/>
      <c r="Q50" s="54"/>
      <c r="R50" s="54"/>
      <c r="S50" s="54"/>
      <c r="T50" s="54"/>
      <c r="U50" s="54"/>
      <c r="V50" s="54"/>
      <c r="W50" s="54"/>
      <c r="X50" s="54"/>
      <c r="Y50" s="54"/>
      <c r="Z50" s="54"/>
      <c r="AA50" s="54"/>
      <c r="AB50" s="54"/>
      <c r="AC50" s="54"/>
      <c r="AD50" s="54"/>
      <c r="AE50" s="54"/>
      <c r="AF50" s="54"/>
      <c r="AG50" s="54"/>
      <c r="AH50" s="54"/>
      <c r="AI50" s="54"/>
      <c r="AJ50" s="54"/>
      <c r="AK50" s="54"/>
      <c r="AL50" s="54"/>
      <c r="AM50" s="54"/>
      <c r="AN50" s="54"/>
      <c r="AO50" s="54"/>
      <c r="AP50" s="54"/>
      <c r="AQ50" s="54"/>
      <c r="AR50" s="54"/>
      <c r="AS50" s="54"/>
      <c r="AT50" s="54"/>
      <c r="AU50" s="54"/>
      <c r="AV50" s="54"/>
      <c r="AW50" s="54"/>
      <c r="AX50" s="54"/>
      <c r="AY50" s="54"/>
      <c r="AZ50" s="54"/>
      <c r="BA50" s="54"/>
      <c r="BB50" s="54"/>
      <c r="BC50" s="54"/>
      <c r="BD50" s="54"/>
      <c r="BE50" s="54"/>
      <c r="BF50" s="54"/>
      <c r="BG50" s="54"/>
      <c r="BH50" s="54"/>
      <c r="BI50" s="54"/>
      <c r="BJ50" s="54"/>
      <c r="BK50" s="54"/>
      <c r="BL50" s="54"/>
      <c r="BM50" s="54"/>
      <c r="BN50" s="54"/>
      <c r="BO50" s="54"/>
      <c r="BP50" s="54"/>
      <c r="BQ50" s="54"/>
      <c r="BR50" s="54"/>
      <c r="BS50" s="54"/>
      <c r="BT50" s="54"/>
      <c r="BU50" s="54"/>
      <c r="BV50" s="54"/>
      <c r="BW50" s="54"/>
      <c r="BX50" s="54"/>
      <c r="BY50" s="54"/>
      <c r="BZ50" s="54"/>
      <c r="CA50" s="54"/>
      <c r="CB50" s="54"/>
      <c r="CC50" s="54"/>
      <c r="CD50" s="54"/>
      <c r="CE50" s="54"/>
      <c r="CF50" s="54"/>
      <c r="CG50" s="54"/>
      <c r="CH50" s="54"/>
      <c r="CI50" s="54"/>
      <c r="CJ50" s="54"/>
      <c r="CK50" s="54"/>
      <c r="CL50" s="54"/>
      <c r="CM50" s="54"/>
      <c r="CN50" s="54"/>
      <c r="CO50" s="54"/>
      <c r="CP50" s="54"/>
      <c r="CQ50" s="54"/>
      <c r="CR50" s="54"/>
      <c r="CS50" s="54"/>
      <c r="CT50" s="54"/>
      <c r="CU50" s="54"/>
      <c r="CV50" s="54"/>
      <c r="CW50" s="54"/>
      <c r="CX50" s="54"/>
      <c r="CY50" s="54"/>
      <c r="CZ50" s="54"/>
      <c r="DA50" s="54"/>
      <c r="DB50" s="54"/>
      <c r="DC50" s="54"/>
      <c r="DD50" s="54"/>
      <c r="DE50" s="54"/>
      <c r="DF50" s="54"/>
      <c r="DG50" s="54"/>
      <c r="DH50" s="54"/>
      <c r="DI50" s="54"/>
      <c r="DJ50" s="54"/>
      <c r="DK50" s="54"/>
      <c r="DL50" s="54"/>
      <c r="DM50" s="54"/>
      <c r="DN50" s="54"/>
      <c r="DO50" s="54"/>
      <c r="DP50" s="54"/>
      <c r="DQ50" s="54"/>
      <c r="DR50" s="54"/>
      <c r="DS50" s="54"/>
      <c r="DT50" s="54"/>
      <c r="DU50" s="54"/>
      <c r="DV50" s="54"/>
      <c r="DW50" s="54"/>
      <c r="DX50" s="54"/>
      <c r="DY50" s="54"/>
      <c r="DZ50" s="54"/>
      <c r="EA50" s="54"/>
      <c r="EB50" s="54"/>
      <c r="EC50" s="54"/>
      <c r="ED50" s="54"/>
      <c r="EE50" s="54"/>
      <c r="EF50" s="54"/>
      <c r="EG50" s="54"/>
      <c r="EH50" s="54"/>
      <c r="EI50" s="54"/>
      <c r="EJ50" s="54"/>
      <c r="EK50" s="54"/>
      <c r="EL50" s="54"/>
      <c r="EM50" s="54"/>
      <c r="EN50" s="54"/>
      <c r="EO50" s="54"/>
      <c r="EP50" s="54"/>
      <c r="EQ50" s="54"/>
      <c r="ER50" s="54"/>
      <c r="ES50" s="54"/>
      <c r="ET50" s="54"/>
      <c r="EU50" s="54"/>
      <c r="EV50" s="54"/>
      <c r="EW50" s="54"/>
      <c r="EX50" s="54"/>
      <c r="EY50" s="54"/>
      <c r="EZ50" s="54"/>
      <c r="FA50" s="54"/>
      <c r="FB50" s="54"/>
      <c r="FC50" s="54"/>
      <c r="FD50" s="54"/>
      <c r="FE50" s="54"/>
      <c r="FF50" s="54"/>
      <c r="FG50" s="54"/>
      <c r="FH50" s="54"/>
      <c r="FI50" s="54"/>
      <c r="FJ50" s="54"/>
      <c r="FK50" s="54"/>
      <c r="FL50" s="54"/>
      <c r="FM50" s="54"/>
      <c r="FN50" s="54"/>
      <c r="FO50" s="54"/>
      <c r="FP50" s="54"/>
      <c r="FQ50" s="54"/>
      <c r="FR50" s="54"/>
      <c r="FS50" s="54"/>
      <c r="FT50" s="54"/>
      <c r="FU50" s="54"/>
      <c r="FV50" s="54"/>
      <c r="FW50" s="54"/>
      <c r="FX50" s="54"/>
      <c r="FY50" s="54"/>
      <c r="FZ50" s="54"/>
      <c r="GA50" s="54"/>
      <c r="GB50" s="54"/>
      <c r="GC50" s="54"/>
      <c r="GD50" s="54"/>
      <c r="GE50" s="54"/>
      <c r="GF50" s="54"/>
      <c r="GG50" s="54"/>
      <c r="GH50" s="54"/>
      <c r="GI50" s="54"/>
      <c r="GJ50" s="54"/>
      <c r="GK50" s="54"/>
      <c r="GL50" s="54"/>
      <c r="GM50" s="54"/>
      <c r="GN50" s="54"/>
      <c r="GO50" s="54"/>
      <c r="GP50" s="54"/>
      <c r="GQ50" s="54"/>
      <c r="GR50" s="54"/>
      <c r="GS50" s="54"/>
      <c r="GT50" s="54"/>
      <c r="GU50" s="54"/>
      <c r="GV50" s="54"/>
      <c r="GW50" s="54"/>
      <c r="GX50" s="54"/>
      <c r="GY50" s="54"/>
      <c r="GZ50" s="54"/>
      <c r="HA50" s="54"/>
      <c r="HB50" s="54"/>
      <c r="HC50" s="54"/>
      <c r="HD50" s="54"/>
      <c r="HE50" s="54"/>
    </row>
    <row r="51" spans="1:213" ht="33" customHeight="1" x14ac:dyDescent="0.25">
      <c r="A51" s="69">
        <f t="shared" si="3"/>
        <v>43</v>
      </c>
      <c r="B51" s="298" t="s">
        <v>547</v>
      </c>
      <c r="C51" s="298"/>
      <c r="D51" s="298"/>
      <c r="E51" s="275"/>
      <c r="F51" s="275"/>
      <c r="G51" s="54"/>
      <c r="H51" s="54"/>
      <c r="I51" s="54"/>
      <c r="J51" s="54"/>
      <c r="K51" s="54"/>
      <c r="L51" s="54"/>
      <c r="M51" s="54"/>
      <c r="N51" s="54"/>
      <c r="O51" s="54"/>
      <c r="P51" s="54"/>
      <c r="Q51" s="54"/>
      <c r="R51" s="54"/>
      <c r="S51" s="54"/>
      <c r="T51" s="54"/>
      <c r="U51" s="54"/>
      <c r="V51" s="54"/>
      <c r="W51" s="54"/>
      <c r="X51" s="54"/>
      <c r="Y51" s="54"/>
      <c r="Z51" s="54"/>
      <c r="AA51" s="54"/>
      <c r="AB51" s="54"/>
      <c r="AC51" s="54"/>
      <c r="AD51" s="54"/>
      <c r="AE51" s="54"/>
      <c r="AF51" s="54"/>
      <c r="AG51" s="54"/>
      <c r="AH51" s="54"/>
      <c r="AI51" s="54"/>
      <c r="AJ51" s="54"/>
      <c r="AK51" s="54"/>
      <c r="AL51" s="54"/>
      <c r="AM51" s="54"/>
      <c r="AN51" s="54"/>
      <c r="AO51" s="54"/>
      <c r="AP51" s="54"/>
      <c r="AQ51" s="54"/>
      <c r="AR51" s="54"/>
      <c r="AS51" s="54"/>
      <c r="AT51" s="54"/>
      <c r="AU51" s="54"/>
      <c r="AV51" s="54"/>
      <c r="AW51" s="54"/>
      <c r="AX51" s="54"/>
      <c r="AY51" s="54"/>
      <c r="AZ51" s="54"/>
      <c r="BA51" s="54"/>
      <c r="BB51" s="54"/>
      <c r="BC51" s="54"/>
      <c r="BD51" s="54"/>
      <c r="BE51" s="54"/>
      <c r="BF51" s="54"/>
      <c r="BG51" s="54"/>
      <c r="BH51" s="54"/>
      <c r="BI51" s="54"/>
      <c r="BJ51" s="54"/>
      <c r="BK51" s="54"/>
      <c r="BL51" s="54"/>
      <c r="BM51" s="54"/>
      <c r="BN51" s="54"/>
      <c r="BO51" s="54"/>
      <c r="BP51" s="54"/>
      <c r="BQ51" s="54"/>
      <c r="BR51" s="54"/>
      <c r="BS51" s="54"/>
      <c r="BT51" s="54"/>
      <c r="BU51" s="54"/>
      <c r="BV51" s="54"/>
      <c r="BW51" s="54"/>
      <c r="BX51" s="54"/>
      <c r="BY51" s="54"/>
      <c r="BZ51" s="54"/>
      <c r="CA51" s="54"/>
      <c r="CB51" s="54"/>
      <c r="CC51" s="54"/>
      <c r="CD51" s="54"/>
      <c r="CE51" s="54"/>
      <c r="CF51" s="54"/>
      <c r="CG51" s="54"/>
      <c r="CH51" s="54"/>
      <c r="CI51" s="54"/>
      <c r="CJ51" s="54"/>
      <c r="CK51" s="54"/>
      <c r="CL51" s="54"/>
      <c r="CM51" s="54"/>
      <c r="CN51" s="54"/>
      <c r="CO51" s="54"/>
      <c r="CP51" s="54"/>
      <c r="CQ51" s="54"/>
      <c r="CR51" s="54"/>
      <c r="CS51" s="54"/>
      <c r="CT51" s="54"/>
      <c r="CU51" s="54"/>
      <c r="CV51" s="54"/>
      <c r="CW51" s="54"/>
      <c r="CX51" s="54"/>
      <c r="CY51" s="54"/>
      <c r="CZ51" s="54"/>
      <c r="DA51" s="54"/>
      <c r="DB51" s="54"/>
      <c r="DC51" s="54"/>
      <c r="DD51" s="54"/>
      <c r="DE51" s="54"/>
      <c r="DF51" s="54"/>
      <c r="DG51" s="54"/>
      <c r="DH51" s="54"/>
      <c r="DI51" s="54"/>
      <c r="DJ51" s="54"/>
      <c r="DK51" s="54"/>
      <c r="DL51" s="54"/>
      <c r="DM51" s="54"/>
      <c r="DN51" s="54"/>
      <c r="DO51" s="54"/>
      <c r="DP51" s="54"/>
      <c r="DQ51" s="54"/>
      <c r="DR51" s="54"/>
      <c r="DS51" s="54"/>
      <c r="DT51" s="54"/>
      <c r="DU51" s="54"/>
      <c r="DV51" s="54"/>
      <c r="DW51" s="54"/>
      <c r="DX51" s="54"/>
      <c r="DY51" s="54"/>
      <c r="DZ51" s="54"/>
      <c r="EA51" s="54"/>
      <c r="EB51" s="54"/>
      <c r="EC51" s="54"/>
      <c r="ED51" s="54"/>
      <c r="EE51" s="54"/>
      <c r="EF51" s="54"/>
      <c r="EG51" s="54"/>
      <c r="EH51" s="54"/>
      <c r="EI51" s="54"/>
      <c r="EJ51" s="54"/>
      <c r="EK51" s="54"/>
      <c r="EL51" s="54"/>
      <c r="EM51" s="54"/>
      <c r="EN51" s="54"/>
      <c r="EO51" s="54"/>
      <c r="EP51" s="54"/>
      <c r="EQ51" s="54"/>
      <c r="ER51" s="54"/>
      <c r="ES51" s="54"/>
      <c r="ET51" s="54"/>
      <c r="EU51" s="54"/>
      <c r="EV51" s="54"/>
      <c r="EW51" s="54"/>
      <c r="EX51" s="54"/>
      <c r="EY51" s="54"/>
      <c r="EZ51" s="54"/>
      <c r="FA51" s="54"/>
      <c r="FB51" s="54"/>
      <c r="FC51" s="54"/>
      <c r="FD51" s="54"/>
      <c r="FE51" s="54"/>
      <c r="FF51" s="54"/>
      <c r="FG51" s="54"/>
      <c r="FH51" s="54"/>
      <c r="FI51" s="54"/>
      <c r="FJ51" s="54"/>
      <c r="FK51" s="54"/>
      <c r="FL51" s="54"/>
      <c r="FM51" s="54"/>
      <c r="FN51" s="54"/>
      <c r="FO51" s="54"/>
      <c r="FP51" s="54"/>
      <c r="FQ51" s="54"/>
      <c r="FR51" s="54"/>
      <c r="FS51" s="54"/>
      <c r="FT51" s="54"/>
      <c r="FU51" s="54"/>
      <c r="FV51" s="54"/>
      <c r="FW51" s="54"/>
      <c r="FX51" s="54"/>
      <c r="FY51" s="54"/>
      <c r="FZ51" s="54"/>
      <c r="GA51" s="54"/>
      <c r="GB51" s="54"/>
      <c r="GC51" s="54"/>
      <c r="GD51" s="54"/>
      <c r="GE51" s="54"/>
      <c r="GF51" s="54"/>
      <c r="GG51" s="54"/>
      <c r="GH51" s="54"/>
      <c r="GI51" s="54"/>
      <c r="GJ51" s="54"/>
      <c r="GK51" s="54"/>
      <c r="GL51" s="54"/>
      <c r="GM51" s="54"/>
      <c r="GN51" s="54"/>
      <c r="GO51" s="54"/>
      <c r="GP51" s="54"/>
      <c r="GQ51" s="54"/>
      <c r="GR51" s="54"/>
      <c r="GS51" s="54"/>
      <c r="GT51" s="54"/>
      <c r="GU51" s="54"/>
      <c r="GV51" s="54"/>
      <c r="GW51" s="54"/>
      <c r="GX51" s="54"/>
      <c r="GY51" s="54"/>
      <c r="GZ51" s="54"/>
      <c r="HA51" s="54"/>
      <c r="HB51" s="54"/>
      <c r="HC51" s="54"/>
      <c r="HD51" s="54"/>
      <c r="HE51" s="54"/>
    </row>
    <row r="52" spans="1:213" ht="47.25" x14ac:dyDescent="0.25">
      <c r="A52" s="69">
        <f t="shared" si="3"/>
        <v>44</v>
      </c>
      <c r="B52" s="56" t="s">
        <v>548</v>
      </c>
      <c r="C52" s="57" t="s">
        <v>210</v>
      </c>
      <c r="D52" s="58">
        <v>45</v>
      </c>
      <c r="E52" s="59">
        <v>43</v>
      </c>
      <c r="F52" s="5">
        <f>E52*100/D52</f>
        <v>95.555555555555557</v>
      </c>
      <c r="G52" s="54"/>
      <c r="H52" s="54"/>
      <c r="I52" s="54"/>
      <c r="J52" s="54"/>
      <c r="K52" s="54"/>
      <c r="L52" s="54"/>
      <c r="M52" s="54"/>
      <c r="N52" s="54"/>
      <c r="O52" s="54"/>
      <c r="P52" s="54"/>
      <c r="Q52" s="54"/>
      <c r="R52" s="54"/>
      <c r="S52" s="54"/>
      <c r="T52" s="54"/>
      <c r="U52" s="54"/>
      <c r="V52" s="54"/>
      <c r="W52" s="54"/>
      <c r="X52" s="54"/>
      <c r="Y52" s="54"/>
      <c r="Z52" s="54"/>
      <c r="AA52" s="54"/>
      <c r="AB52" s="54"/>
      <c r="AC52" s="54"/>
      <c r="AD52" s="54"/>
      <c r="AE52" s="54"/>
      <c r="AF52" s="54"/>
      <c r="AG52" s="54"/>
      <c r="AH52" s="54"/>
      <c r="AI52" s="54"/>
      <c r="AJ52" s="54"/>
      <c r="AK52" s="54"/>
      <c r="AL52" s="54"/>
      <c r="AM52" s="54"/>
      <c r="AN52" s="54"/>
      <c r="AO52" s="54"/>
      <c r="AP52" s="54"/>
      <c r="AQ52" s="54"/>
      <c r="AR52" s="54"/>
      <c r="AS52" s="54"/>
      <c r="AT52" s="54"/>
      <c r="AU52" s="54"/>
      <c r="AV52" s="54"/>
      <c r="AW52" s="54"/>
      <c r="AX52" s="54"/>
      <c r="AY52" s="54"/>
      <c r="AZ52" s="54"/>
      <c r="BA52" s="54"/>
      <c r="BB52" s="54"/>
      <c r="BC52" s="54"/>
      <c r="BD52" s="54"/>
      <c r="BE52" s="54"/>
      <c r="BF52" s="54"/>
      <c r="BG52" s="54"/>
      <c r="BH52" s="54"/>
      <c r="BI52" s="54"/>
      <c r="BJ52" s="54"/>
      <c r="BK52" s="54"/>
      <c r="BL52" s="54"/>
      <c r="BM52" s="54"/>
      <c r="BN52" s="54"/>
      <c r="BO52" s="54"/>
      <c r="BP52" s="54"/>
      <c r="BQ52" s="54"/>
      <c r="BR52" s="54"/>
      <c r="BS52" s="54"/>
      <c r="BT52" s="54"/>
      <c r="BU52" s="54"/>
      <c r="BV52" s="54"/>
      <c r="BW52" s="54"/>
      <c r="BX52" s="54"/>
      <c r="BY52" s="54"/>
      <c r="BZ52" s="54"/>
      <c r="CA52" s="54"/>
      <c r="CB52" s="54"/>
      <c r="CC52" s="54"/>
      <c r="CD52" s="54"/>
      <c r="CE52" s="54"/>
      <c r="CF52" s="54"/>
      <c r="CG52" s="54"/>
      <c r="CH52" s="54"/>
      <c r="CI52" s="54"/>
      <c r="CJ52" s="54"/>
      <c r="CK52" s="54"/>
      <c r="CL52" s="54"/>
      <c r="CM52" s="54"/>
      <c r="CN52" s="54"/>
      <c r="CO52" s="54"/>
      <c r="CP52" s="54"/>
      <c r="CQ52" s="54"/>
      <c r="CR52" s="54"/>
      <c r="CS52" s="54"/>
      <c r="CT52" s="54"/>
      <c r="CU52" s="54"/>
      <c r="CV52" s="54"/>
      <c r="CW52" s="54"/>
      <c r="CX52" s="54"/>
      <c r="CY52" s="54"/>
      <c r="CZ52" s="54"/>
      <c r="DA52" s="54"/>
      <c r="DB52" s="54"/>
      <c r="DC52" s="54"/>
      <c r="DD52" s="54"/>
      <c r="DE52" s="54"/>
      <c r="DF52" s="54"/>
      <c r="DG52" s="54"/>
      <c r="DH52" s="54"/>
      <c r="DI52" s="54"/>
      <c r="DJ52" s="54"/>
      <c r="DK52" s="54"/>
      <c r="DL52" s="54"/>
      <c r="DM52" s="54"/>
      <c r="DN52" s="54"/>
      <c r="DO52" s="54"/>
      <c r="DP52" s="54"/>
      <c r="DQ52" s="54"/>
      <c r="DR52" s="54"/>
      <c r="DS52" s="54"/>
      <c r="DT52" s="54"/>
      <c r="DU52" s="54"/>
      <c r="DV52" s="54"/>
      <c r="DW52" s="54"/>
      <c r="DX52" s="54"/>
      <c r="DY52" s="54"/>
      <c r="DZ52" s="54"/>
      <c r="EA52" s="54"/>
      <c r="EB52" s="54"/>
      <c r="EC52" s="54"/>
      <c r="ED52" s="54"/>
      <c r="EE52" s="54"/>
      <c r="EF52" s="54"/>
      <c r="EG52" s="54"/>
      <c r="EH52" s="54"/>
      <c r="EI52" s="54"/>
      <c r="EJ52" s="54"/>
      <c r="EK52" s="54"/>
      <c r="EL52" s="54"/>
      <c r="EM52" s="54"/>
      <c r="EN52" s="54"/>
      <c r="EO52" s="54"/>
      <c r="EP52" s="54"/>
      <c r="EQ52" s="54"/>
      <c r="ER52" s="54"/>
      <c r="ES52" s="54"/>
      <c r="ET52" s="54"/>
      <c r="EU52" s="54"/>
      <c r="EV52" s="54"/>
      <c r="EW52" s="54"/>
      <c r="EX52" s="54"/>
      <c r="EY52" s="54"/>
      <c r="EZ52" s="54"/>
      <c r="FA52" s="54"/>
      <c r="FB52" s="54"/>
      <c r="FC52" s="54"/>
      <c r="FD52" s="54"/>
      <c r="FE52" s="54"/>
      <c r="FF52" s="54"/>
      <c r="FG52" s="54"/>
      <c r="FH52" s="54"/>
      <c r="FI52" s="54"/>
      <c r="FJ52" s="54"/>
      <c r="FK52" s="54"/>
      <c r="FL52" s="54"/>
      <c r="FM52" s="54"/>
      <c r="FN52" s="54"/>
      <c r="FO52" s="54"/>
      <c r="FP52" s="54"/>
      <c r="FQ52" s="54"/>
      <c r="FR52" s="54"/>
      <c r="FS52" s="54"/>
      <c r="FT52" s="54"/>
      <c r="FU52" s="54"/>
      <c r="FV52" s="54"/>
      <c r="FW52" s="54"/>
      <c r="FX52" s="54"/>
      <c r="FY52" s="54"/>
      <c r="FZ52" s="54"/>
      <c r="GA52" s="54"/>
      <c r="GB52" s="54"/>
      <c r="GC52" s="54"/>
      <c r="GD52" s="54"/>
      <c r="GE52" s="54"/>
      <c r="GF52" s="54"/>
      <c r="GG52" s="54"/>
      <c r="GH52" s="54"/>
      <c r="GI52" s="54"/>
      <c r="GJ52" s="54"/>
      <c r="GK52" s="54"/>
      <c r="GL52" s="54"/>
      <c r="GM52" s="54"/>
      <c r="GN52" s="54"/>
      <c r="GO52" s="54"/>
      <c r="GP52" s="54"/>
      <c r="GQ52" s="54"/>
      <c r="GR52" s="54"/>
      <c r="GS52" s="54"/>
      <c r="GT52" s="54"/>
      <c r="GU52" s="54"/>
      <c r="GV52" s="54"/>
      <c r="GW52" s="54"/>
      <c r="GX52" s="54"/>
      <c r="GY52" s="54"/>
      <c r="GZ52" s="54"/>
      <c r="HA52" s="54"/>
      <c r="HB52" s="54"/>
      <c r="HC52" s="54"/>
      <c r="HD52" s="54"/>
      <c r="HE52" s="54"/>
    </row>
    <row r="53" spans="1:213" ht="32.25" customHeight="1" x14ac:dyDescent="0.25">
      <c r="A53" s="69">
        <f t="shared" si="3"/>
        <v>45</v>
      </c>
      <c r="B53" s="275" t="s">
        <v>549</v>
      </c>
      <c r="C53" s="275"/>
      <c r="D53" s="275"/>
      <c r="E53" s="275"/>
      <c r="F53" s="275"/>
      <c r="G53" s="54"/>
      <c r="H53" s="54"/>
      <c r="I53" s="54"/>
      <c r="J53" s="54"/>
      <c r="K53" s="54"/>
      <c r="L53" s="54"/>
      <c r="M53" s="54"/>
      <c r="N53" s="54"/>
      <c r="O53" s="54"/>
      <c r="P53" s="54"/>
      <c r="Q53" s="54"/>
      <c r="R53" s="54"/>
      <c r="S53" s="54"/>
      <c r="T53" s="54"/>
      <c r="U53" s="54"/>
      <c r="V53" s="54"/>
      <c r="W53" s="54"/>
      <c r="X53" s="54"/>
      <c r="Y53" s="54"/>
      <c r="Z53" s="54"/>
      <c r="AA53" s="54"/>
      <c r="AB53" s="54"/>
      <c r="AC53" s="54"/>
      <c r="AD53" s="54"/>
      <c r="AE53" s="54"/>
      <c r="AF53" s="54"/>
      <c r="AG53" s="54"/>
      <c r="AH53" s="54"/>
      <c r="AI53" s="54"/>
      <c r="AJ53" s="54"/>
      <c r="AK53" s="54"/>
      <c r="AL53" s="54"/>
      <c r="AM53" s="54"/>
      <c r="AN53" s="54"/>
      <c r="AO53" s="54"/>
      <c r="AP53" s="54"/>
      <c r="AQ53" s="54"/>
      <c r="AR53" s="54"/>
      <c r="AS53" s="54"/>
      <c r="AT53" s="54"/>
      <c r="AU53" s="54"/>
      <c r="AV53" s="54"/>
      <c r="AW53" s="54"/>
      <c r="AX53" s="54"/>
      <c r="AY53" s="54"/>
      <c r="AZ53" s="54"/>
      <c r="BA53" s="54"/>
      <c r="BB53" s="54"/>
      <c r="BC53" s="54"/>
      <c r="BD53" s="54"/>
      <c r="BE53" s="54"/>
      <c r="BF53" s="54"/>
      <c r="BG53" s="54"/>
      <c r="BH53" s="54"/>
      <c r="BI53" s="54"/>
      <c r="BJ53" s="54"/>
      <c r="BK53" s="54"/>
      <c r="BL53" s="54"/>
      <c r="BM53" s="54"/>
      <c r="BN53" s="54"/>
      <c r="BO53" s="54"/>
      <c r="BP53" s="54"/>
      <c r="BQ53" s="54"/>
      <c r="BR53" s="54"/>
      <c r="BS53" s="54"/>
      <c r="BT53" s="54"/>
      <c r="BU53" s="54"/>
      <c r="BV53" s="54"/>
      <c r="BW53" s="54"/>
      <c r="BX53" s="54"/>
      <c r="BY53" s="54"/>
      <c r="BZ53" s="54"/>
      <c r="CA53" s="54"/>
      <c r="CB53" s="54"/>
      <c r="CC53" s="54"/>
      <c r="CD53" s="54"/>
      <c r="CE53" s="54"/>
      <c r="CF53" s="54"/>
      <c r="CG53" s="54"/>
      <c r="CH53" s="54"/>
      <c r="CI53" s="54"/>
      <c r="CJ53" s="54"/>
      <c r="CK53" s="54"/>
      <c r="CL53" s="54"/>
      <c r="CM53" s="54"/>
      <c r="CN53" s="54"/>
      <c r="CO53" s="54"/>
      <c r="CP53" s="54"/>
      <c r="CQ53" s="54"/>
      <c r="CR53" s="54"/>
      <c r="CS53" s="54"/>
      <c r="CT53" s="54"/>
      <c r="CU53" s="54"/>
      <c r="CV53" s="54"/>
      <c r="CW53" s="54"/>
      <c r="CX53" s="54"/>
      <c r="CY53" s="54"/>
      <c r="CZ53" s="54"/>
      <c r="DA53" s="54"/>
      <c r="DB53" s="54"/>
      <c r="DC53" s="54"/>
      <c r="DD53" s="54"/>
      <c r="DE53" s="54"/>
      <c r="DF53" s="54"/>
      <c r="DG53" s="54"/>
      <c r="DH53" s="54"/>
      <c r="DI53" s="54"/>
      <c r="DJ53" s="54"/>
      <c r="DK53" s="54"/>
      <c r="DL53" s="54"/>
      <c r="DM53" s="54"/>
      <c r="DN53" s="54"/>
      <c r="DO53" s="54"/>
      <c r="DP53" s="54"/>
      <c r="DQ53" s="54"/>
      <c r="DR53" s="54"/>
      <c r="DS53" s="54"/>
      <c r="DT53" s="54"/>
      <c r="DU53" s="54"/>
      <c r="DV53" s="54"/>
      <c r="DW53" s="54"/>
      <c r="DX53" s="54"/>
      <c r="DY53" s="54"/>
      <c r="DZ53" s="54"/>
      <c r="EA53" s="54"/>
      <c r="EB53" s="54"/>
      <c r="EC53" s="54"/>
      <c r="ED53" s="54"/>
      <c r="EE53" s="54"/>
      <c r="EF53" s="54"/>
      <c r="EG53" s="54"/>
      <c r="EH53" s="54"/>
      <c r="EI53" s="54"/>
      <c r="EJ53" s="54"/>
      <c r="EK53" s="54"/>
      <c r="EL53" s="54"/>
      <c r="EM53" s="54"/>
      <c r="EN53" s="54"/>
      <c r="EO53" s="54"/>
      <c r="EP53" s="54"/>
      <c r="EQ53" s="54"/>
      <c r="ER53" s="54"/>
      <c r="ES53" s="54"/>
      <c r="ET53" s="54"/>
      <c r="EU53" s="54"/>
      <c r="EV53" s="54"/>
      <c r="EW53" s="54"/>
      <c r="EX53" s="54"/>
      <c r="EY53" s="54"/>
      <c r="EZ53" s="54"/>
      <c r="FA53" s="54"/>
      <c r="FB53" s="54"/>
      <c r="FC53" s="54"/>
      <c r="FD53" s="54"/>
      <c r="FE53" s="54"/>
      <c r="FF53" s="54"/>
      <c r="FG53" s="54"/>
      <c r="FH53" s="54"/>
      <c r="FI53" s="54"/>
      <c r="FJ53" s="54"/>
      <c r="FK53" s="54"/>
      <c r="FL53" s="54"/>
      <c r="FM53" s="54"/>
      <c r="FN53" s="54"/>
      <c r="FO53" s="54"/>
      <c r="FP53" s="54"/>
      <c r="FQ53" s="54"/>
      <c r="FR53" s="54"/>
      <c r="FS53" s="54"/>
      <c r="FT53" s="54"/>
      <c r="FU53" s="54"/>
      <c r="FV53" s="54"/>
      <c r="FW53" s="54"/>
      <c r="FX53" s="54"/>
      <c r="FY53" s="54"/>
      <c r="FZ53" s="54"/>
      <c r="GA53" s="54"/>
      <c r="GB53" s="54"/>
      <c r="GC53" s="54"/>
      <c r="GD53" s="54"/>
      <c r="GE53" s="54"/>
      <c r="GF53" s="54"/>
      <c r="GG53" s="54"/>
      <c r="GH53" s="54"/>
      <c r="GI53" s="54"/>
      <c r="GJ53" s="54"/>
      <c r="GK53" s="54"/>
      <c r="GL53" s="54"/>
      <c r="GM53" s="54"/>
      <c r="GN53" s="54"/>
      <c r="GO53" s="54"/>
      <c r="GP53" s="54"/>
      <c r="GQ53" s="54"/>
      <c r="GR53" s="54"/>
      <c r="GS53" s="54"/>
      <c r="GT53" s="54"/>
      <c r="GU53" s="54"/>
      <c r="GV53" s="54"/>
      <c r="GW53" s="54"/>
      <c r="GX53" s="54"/>
      <c r="GY53" s="54"/>
      <c r="GZ53" s="54"/>
      <c r="HA53" s="54"/>
      <c r="HB53" s="54"/>
      <c r="HC53" s="54"/>
      <c r="HD53" s="54"/>
      <c r="HE53" s="54"/>
    </row>
    <row r="54" spans="1:213" ht="33" customHeight="1" x14ac:dyDescent="0.25">
      <c r="A54" s="69">
        <f t="shared" si="3"/>
        <v>46</v>
      </c>
      <c r="B54" s="56" t="s">
        <v>108</v>
      </c>
      <c r="C54" s="57" t="s">
        <v>109</v>
      </c>
      <c r="D54" s="5">
        <v>770</v>
      </c>
      <c r="E54" s="71">
        <v>1255.4000000000001</v>
      </c>
      <c r="F54" s="5">
        <f>E54*100/D54</f>
        <v>163.03896103896105</v>
      </c>
      <c r="G54" s="54"/>
      <c r="H54" s="54"/>
      <c r="I54" s="54"/>
      <c r="J54" s="54"/>
      <c r="K54" s="54"/>
      <c r="L54" s="54"/>
      <c r="M54" s="54"/>
      <c r="N54" s="54"/>
      <c r="O54" s="54"/>
      <c r="P54" s="54"/>
      <c r="Q54" s="54"/>
      <c r="R54" s="54"/>
      <c r="S54" s="54"/>
      <c r="T54" s="54"/>
      <c r="U54" s="54"/>
      <c r="V54" s="54"/>
      <c r="W54" s="54"/>
      <c r="X54" s="54"/>
      <c r="Y54" s="54"/>
      <c r="Z54" s="54"/>
      <c r="AA54" s="54"/>
      <c r="AB54" s="54"/>
      <c r="AC54" s="54"/>
      <c r="AD54" s="54"/>
      <c r="AE54" s="54"/>
      <c r="AF54" s="54"/>
      <c r="AG54" s="54"/>
      <c r="AH54" s="54"/>
      <c r="AI54" s="54"/>
      <c r="AJ54" s="54"/>
      <c r="AK54" s="54"/>
      <c r="AL54" s="54"/>
      <c r="AM54" s="54"/>
      <c r="AN54" s="54"/>
      <c r="AO54" s="54"/>
      <c r="AP54" s="54"/>
      <c r="AQ54" s="54"/>
      <c r="AR54" s="54"/>
      <c r="AS54" s="54"/>
      <c r="AT54" s="54"/>
      <c r="AU54" s="54"/>
      <c r="AV54" s="54"/>
      <c r="AW54" s="54"/>
      <c r="AX54" s="54"/>
      <c r="AY54" s="54"/>
      <c r="AZ54" s="54"/>
      <c r="BA54" s="54"/>
      <c r="BB54" s="54"/>
      <c r="BC54" s="54"/>
      <c r="BD54" s="54"/>
      <c r="BE54" s="54"/>
      <c r="BF54" s="54"/>
      <c r="BG54" s="54"/>
      <c r="BH54" s="54"/>
      <c r="BI54" s="54"/>
      <c r="BJ54" s="54"/>
      <c r="BK54" s="54"/>
      <c r="BL54" s="54"/>
      <c r="BM54" s="54"/>
      <c r="BN54" s="54"/>
      <c r="BO54" s="54"/>
      <c r="BP54" s="54"/>
      <c r="BQ54" s="54"/>
      <c r="BR54" s="54"/>
      <c r="BS54" s="54"/>
      <c r="BT54" s="54"/>
      <c r="BU54" s="54"/>
      <c r="BV54" s="54"/>
      <c r="BW54" s="54"/>
      <c r="BX54" s="54"/>
      <c r="BY54" s="54"/>
      <c r="BZ54" s="54"/>
      <c r="CA54" s="54"/>
      <c r="CB54" s="54"/>
      <c r="CC54" s="54"/>
      <c r="CD54" s="54"/>
      <c r="CE54" s="54"/>
      <c r="CF54" s="54"/>
      <c r="CG54" s="54"/>
      <c r="CH54" s="54"/>
      <c r="CI54" s="54"/>
      <c r="CJ54" s="54"/>
      <c r="CK54" s="54"/>
      <c r="CL54" s="54"/>
      <c r="CM54" s="54"/>
      <c r="CN54" s="54"/>
      <c r="CO54" s="54"/>
      <c r="CP54" s="54"/>
      <c r="CQ54" s="54"/>
      <c r="CR54" s="54"/>
      <c r="CS54" s="54"/>
      <c r="CT54" s="54"/>
      <c r="CU54" s="54"/>
      <c r="CV54" s="54"/>
      <c r="CW54" s="54"/>
      <c r="CX54" s="54"/>
      <c r="CY54" s="54"/>
      <c r="CZ54" s="54"/>
      <c r="DA54" s="54"/>
      <c r="DB54" s="54"/>
      <c r="DC54" s="54"/>
      <c r="DD54" s="54"/>
      <c r="DE54" s="54"/>
      <c r="DF54" s="54"/>
      <c r="DG54" s="54"/>
      <c r="DH54" s="54"/>
      <c r="DI54" s="54"/>
      <c r="DJ54" s="54"/>
      <c r="DK54" s="54"/>
      <c r="DL54" s="54"/>
      <c r="DM54" s="54"/>
      <c r="DN54" s="54"/>
      <c r="DO54" s="54"/>
      <c r="DP54" s="54"/>
      <c r="DQ54" s="54"/>
      <c r="DR54" s="54"/>
      <c r="DS54" s="54"/>
      <c r="DT54" s="54"/>
      <c r="DU54" s="54"/>
      <c r="DV54" s="54"/>
      <c r="DW54" s="54"/>
      <c r="DX54" s="54"/>
      <c r="DY54" s="54"/>
      <c r="DZ54" s="54"/>
      <c r="EA54" s="54"/>
      <c r="EB54" s="54"/>
      <c r="EC54" s="54"/>
      <c r="ED54" s="54"/>
      <c r="EE54" s="54"/>
      <c r="EF54" s="54"/>
      <c r="EG54" s="54"/>
      <c r="EH54" s="54"/>
      <c r="EI54" s="54"/>
      <c r="EJ54" s="54"/>
      <c r="EK54" s="54"/>
      <c r="EL54" s="54"/>
      <c r="EM54" s="54"/>
      <c r="EN54" s="54"/>
      <c r="EO54" s="54"/>
      <c r="EP54" s="54"/>
      <c r="EQ54" s="54"/>
      <c r="ER54" s="54"/>
      <c r="ES54" s="54"/>
      <c r="ET54" s="54"/>
      <c r="EU54" s="54"/>
      <c r="EV54" s="54"/>
      <c r="EW54" s="54"/>
      <c r="EX54" s="54"/>
      <c r="EY54" s="54"/>
      <c r="EZ54" s="54"/>
      <c r="FA54" s="54"/>
      <c r="FB54" s="54"/>
      <c r="FC54" s="54"/>
      <c r="FD54" s="54"/>
      <c r="FE54" s="54"/>
      <c r="FF54" s="54"/>
      <c r="FG54" s="54"/>
      <c r="FH54" s="54"/>
      <c r="FI54" s="54"/>
      <c r="FJ54" s="54"/>
      <c r="FK54" s="54"/>
      <c r="FL54" s="54"/>
      <c r="FM54" s="54"/>
      <c r="FN54" s="54"/>
      <c r="FO54" s="54"/>
      <c r="FP54" s="54"/>
      <c r="FQ54" s="54"/>
      <c r="FR54" s="54"/>
      <c r="FS54" s="54"/>
      <c r="FT54" s="54"/>
      <c r="FU54" s="54"/>
      <c r="FV54" s="54"/>
      <c r="FW54" s="54"/>
      <c r="FX54" s="54"/>
      <c r="FY54" s="54"/>
      <c r="FZ54" s="54"/>
      <c r="GA54" s="54"/>
      <c r="GB54" s="54"/>
      <c r="GC54" s="54"/>
      <c r="GD54" s="54"/>
      <c r="GE54" s="54"/>
      <c r="GF54" s="54"/>
      <c r="GG54" s="54"/>
      <c r="GH54" s="54"/>
      <c r="GI54" s="54"/>
      <c r="GJ54" s="54"/>
      <c r="GK54" s="54"/>
      <c r="GL54" s="54"/>
      <c r="GM54" s="54"/>
      <c r="GN54" s="54"/>
      <c r="GO54" s="54"/>
      <c r="GP54" s="54"/>
      <c r="GQ54" s="54"/>
      <c r="GR54" s="54"/>
      <c r="GS54" s="54"/>
      <c r="GT54" s="54"/>
      <c r="GU54" s="54"/>
      <c r="GV54" s="54"/>
      <c r="GW54" s="54"/>
      <c r="GX54" s="54"/>
      <c r="GY54" s="54"/>
      <c r="GZ54" s="54"/>
      <c r="HA54" s="54"/>
      <c r="HB54" s="54"/>
      <c r="HC54" s="54"/>
      <c r="HD54" s="54"/>
      <c r="HE54" s="54"/>
    </row>
    <row r="55" spans="1:213" ht="50.25" customHeight="1" x14ac:dyDescent="0.25">
      <c r="A55" s="69">
        <f t="shared" si="3"/>
        <v>47</v>
      </c>
      <c r="B55" s="275" t="s">
        <v>550</v>
      </c>
      <c r="C55" s="275"/>
      <c r="D55" s="275"/>
      <c r="E55" s="275"/>
      <c r="F55" s="275"/>
      <c r="G55" s="54"/>
      <c r="H55" s="54"/>
      <c r="I55" s="54"/>
      <c r="J55" s="54"/>
      <c r="K55" s="54"/>
      <c r="L55" s="54"/>
      <c r="M55" s="54"/>
      <c r="N55" s="54"/>
      <c r="O55" s="54"/>
      <c r="P55" s="54"/>
      <c r="Q55" s="54"/>
      <c r="R55" s="54"/>
      <c r="S55" s="54"/>
      <c r="T55" s="54"/>
      <c r="U55" s="54"/>
      <c r="V55" s="54"/>
      <c r="W55" s="54"/>
      <c r="X55" s="54"/>
      <c r="Y55" s="54"/>
      <c r="Z55" s="54"/>
      <c r="AA55" s="54"/>
      <c r="AB55" s="54"/>
      <c r="AC55" s="54"/>
      <c r="AD55" s="54"/>
      <c r="AE55" s="54"/>
      <c r="AF55" s="54"/>
      <c r="AG55" s="54"/>
      <c r="AH55" s="54"/>
      <c r="AI55" s="54"/>
      <c r="AJ55" s="54"/>
      <c r="AK55" s="54"/>
      <c r="AL55" s="54"/>
      <c r="AM55" s="54"/>
      <c r="AN55" s="54"/>
      <c r="AO55" s="54"/>
      <c r="AP55" s="54"/>
      <c r="AQ55" s="54"/>
      <c r="AR55" s="54"/>
      <c r="AS55" s="54"/>
      <c r="AT55" s="54"/>
      <c r="AU55" s="54"/>
      <c r="AV55" s="54"/>
      <c r="AW55" s="54"/>
      <c r="AX55" s="54"/>
      <c r="AY55" s="54"/>
      <c r="AZ55" s="54"/>
      <c r="BA55" s="54"/>
      <c r="BB55" s="54"/>
      <c r="BC55" s="54"/>
      <c r="BD55" s="54"/>
      <c r="BE55" s="54"/>
      <c r="BF55" s="54"/>
      <c r="BG55" s="54"/>
      <c r="BH55" s="54"/>
      <c r="BI55" s="54"/>
      <c r="BJ55" s="54"/>
      <c r="BK55" s="54"/>
      <c r="BL55" s="54"/>
      <c r="BM55" s="54"/>
      <c r="BN55" s="54"/>
      <c r="BO55" s="54"/>
      <c r="BP55" s="54"/>
      <c r="BQ55" s="54"/>
      <c r="BR55" s="54"/>
      <c r="BS55" s="54"/>
      <c r="BT55" s="54"/>
      <c r="BU55" s="54"/>
      <c r="BV55" s="54"/>
      <c r="BW55" s="54"/>
      <c r="BX55" s="54"/>
      <c r="BY55" s="54"/>
      <c r="BZ55" s="54"/>
      <c r="CA55" s="54"/>
      <c r="CB55" s="54"/>
      <c r="CC55" s="54"/>
      <c r="CD55" s="54"/>
      <c r="CE55" s="54"/>
      <c r="CF55" s="54"/>
      <c r="CG55" s="54"/>
      <c r="CH55" s="54"/>
      <c r="CI55" s="54"/>
      <c r="CJ55" s="54"/>
      <c r="CK55" s="54"/>
      <c r="CL55" s="54"/>
      <c r="CM55" s="54"/>
      <c r="CN55" s="54"/>
      <c r="CO55" s="54"/>
      <c r="CP55" s="54"/>
      <c r="CQ55" s="54"/>
      <c r="CR55" s="54"/>
      <c r="CS55" s="54"/>
      <c r="CT55" s="54"/>
      <c r="CU55" s="54"/>
      <c r="CV55" s="54"/>
      <c r="CW55" s="54"/>
      <c r="CX55" s="54"/>
      <c r="CY55" s="54"/>
      <c r="CZ55" s="54"/>
      <c r="DA55" s="54"/>
      <c r="DB55" s="54"/>
      <c r="DC55" s="54"/>
      <c r="DD55" s="54"/>
      <c r="DE55" s="54"/>
      <c r="DF55" s="54"/>
      <c r="DG55" s="54"/>
      <c r="DH55" s="54"/>
      <c r="DI55" s="54"/>
      <c r="DJ55" s="54"/>
      <c r="DK55" s="54"/>
      <c r="DL55" s="54"/>
      <c r="DM55" s="54"/>
      <c r="DN55" s="54"/>
      <c r="DO55" s="54"/>
      <c r="DP55" s="54"/>
      <c r="DQ55" s="54"/>
      <c r="DR55" s="54"/>
      <c r="DS55" s="54"/>
      <c r="DT55" s="54"/>
      <c r="DU55" s="54"/>
      <c r="DV55" s="54"/>
      <c r="DW55" s="54"/>
      <c r="DX55" s="54"/>
      <c r="DY55" s="54"/>
      <c r="DZ55" s="54"/>
      <c r="EA55" s="54"/>
      <c r="EB55" s="54"/>
      <c r="EC55" s="54"/>
      <c r="ED55" s="54"/>
      <c r="EE55" s="54"/>
      <c r="EF55" s="54"/>
      <c r="EG55" s="54"/>
      <c r="EH55" s="54"/>
      <c r="EI55" s="54"/>
      <c r="EJ55" s="54"/>
      <c r="EK55" s="54"/>
      <c r="EL55" s="54"/>
      <c r="EM55" s="54"/>
      <c r="EN55" s="54"/>
      <c r="EO55" s="54"/>
      <c r="EP55" s="54"/>
      <c r="EQ55" s="54"/>
      <c r="ER55" s="54"/>
      <c r="ES55" s="54"/>
      <c r="ET55" s="54"/>
      <c r="EU55" s="54"/>
      <c r="EV55" s="54"/>
      <c r="EW55" s="54"/>
      <c r="EX55" s="54"/>
      <c r="EY55" s="54"/>
      <c r="EZ55" s="54"/>
      <c r="FA55" s="54"/>
      <c r="FB55" s="54"/>
      <c r="FC55" s="54"/>
      <c r="FD55" s="54"/>
      <c r="FE55" s="54"/>
      <c r="FF55" s="54"/>
      <c r="FG55" s="54"/>
      <c r="FH55" s="54"/>
      <c r="FI55" s="54"/>
      <c r="FJ55" s="54"/>
      <c r="FK55" s="54"/>
      <c r="FL55" s="54"/>
      <c r="FM55" s="54"/>
      <c r="FN55" s="54"/>
      <c r="FO55" s="54"/>
      <c r="FP55" s="54"/>
      <c r="FQ55" s="54"/>
      <c r="FR55" s="54"/>
      <c r="FS55" s="54"/>
      <c r="FT55" s="54"/>
      <c r="FU55" s="54"/>
      <c r="FV55" s="54"/>
      <c r="FW55" s="54"/>
      <c r="FX55" s="54"/>
      <c r="FY55" s="54"/>
      <c r="FZ55" s="54"/>
      <c r="GA55" s="54"/>
      <c r="GB55" s="54"/>
      <c r="GC55" s="54"/>
      <c r="GD55" s="54"/>
      <c r="GE55" s="54"/>
      <c r="GF55" s="54"/>
      <c r="GG55" s="54"/>
      <c r="GH55" s="54"/>
      <c r="GI55" s="54"/>
      <c r="GJ55" s="54"/>
      <c r="GK55" s="54"/>
      <c r="GL55" s="54"/>
      <c r="GM55" s="54"/>
      <c r="GN55" s="54"/>
      <c r="GO55" s="54"/>
      <c r="GP55" s="54"/>
      <c r="GQ55" s="54"/>
      <c r="GR55" s="54"/>
      <c r="GS55" s="54"/>
      <c r="GT55" s="54"/>
      <c r="GU55" s="54"/>
      <c r="GV55" s="54"/>
      <c r="GW55" s="54"/>
      <c r="GX55" s="54"/>
      <c r="GY55" s="54"/>
      <c r="GZ55" s="54"/>
      <c r="HA55" s="54"/>
      <c r="HB55" s="54"/>
      <c r="HC55" s="54"/>
      <c r="HD55" s="54"/>
      <c r="HE55" s="54"/>
    </row>
    <row r="56" spans="1:213" ht="93.75" customHeight="1" x14ac:dyDescent="0.25">
      <c r="A56" s="69">
        <f t="shared" si="3"/>
        <v>48</v>
      </c>
      <c r="B56" s="56" t="s">
        <v>551</v>
      </c>
      <c r="C56" s="172" t="s">
        <v>210</v>
      </c>
      <c r="D56" s="58">
        <v>20</v>
      </c>
      <c r="E56" s="59">
        <v>20</v>
      </c>
      <c r="F56" s="5">
        <f>E56*100/D56</f>
        <v>100</v>
      </c>
      <c r="G56" s="54"/>
      <c r="H56" s="54"/>
      <c r="I56" s="54"/>
      <c r="J56" s="54"/>
      <c r="K56" s="54"/>
      <c r="L56" s="54"/>
      <c r="M56" s="54"/>
      <c r="N56" s="54"/>
      <c r="O56" s="54"/>
      <c r="P56" s="54"/>
      <c r="Q56" s="54"/>
      <c r="R56" s="54"/>
      <c r="S56" s="54"/>
      <c r="T56" s="54"/>
      <c r="U56" s="54"/>
      <c r="V56" s="54"/>
      <c r="W56" s="54"/>
      <c r="X56" s="54"/>
      <c r="Y56" s="54"/>
      <c r="Z56" s="54"/>
      <c r="AA56" s="54"/>
      <c r="AB56" s="54"/>
      <c r="AC56" s="54"/>
      <c r="AD56" s="54"/>
      <c r="AE56" s="54"/>
      <c r="AF56" s="54"/>
      <c r="AG56" s="54"/>
      <c r="AH56" s="54"/>
      <c r="AI56" s="54"/>
      <c r="AJ56" s="54"/>
      <c r="AK56" s="54"/>
      <c r="AL56" s="54"/>
      <c r="AM56" s="54"/>
      <c r="AN56" s="54"/>
      <c r="AO56" s="54"/>
      <c r="AP56" s="54"/>
      <c r="AQ56" s="54"/>
      <c r="AR56" s="54"/>
      <c r="AS56" s="54"/>
      <c r="AT56" s="54"/>
      <c r="AU56" s="54"/>
      <c r="AV56" s="54"/>
      <c r="AW56" s="54"/>
      <c r="AX56" s="54"/>
      <c r="AY56" s="54"/>
      <c r="AZ56" s="54"/>
      <c r="BA56" s="54"/>
      <c r="BB56" s="54"/>
      <c r="BC56" s="54"/>
      <c r="BD56" s="54"/>
      <c r="BE56" s="54"/>
      <c r="BF56" s="54"/>
      <c r="BG56" s="54"/>
      <c r="BH56" s="54"/>
      <c r="BI56" s="54"/>
      <c r="BJ56" s="54"/>
      <c r="BK56" s="54"/>
      <c r="BL56" s="54"/>
      <c r="BM56" s="54"/>
      <c r="BN56" s="54"/>
      <c r="BO56" s="54"/>
      <c r="BP56" s="54"/>
      <c r="BQ56" s="54"/>
      <c r="BR56" s="54"/>
      <c r="BS56" s="54"/>
      <c r="BT56" s="54"/>
      <c r="BU56" s="54"/>
      <c r="BV56" s="54"/>
      <c r="BW56" s="54"/>
      <c r="BX56" s="54"/>
      <c r="BY56" s="54"/>
      <c r="BZ56" s="54"/>
      <c r="CA56" s="54"/>
      <c r="CB56" s="54"/>
      <c r="CC56" s="54"/>
      <c r="CD56" s="54"/>
      <c r="CE56" s="54"/>
      <c r="CF56" s="54"/>
      <c r="CG56" s="54"/>
      <c r="CH56" s="54"/>
      <c r="CI56" s="54"/>
      <c r="CJ56" s="54"/>
      <c r="CK56" s="54"/>
      <c r="CL56" s="54"/>
      <c r="CM56" s="54"/>
      <c r="CN56" s="54"/>
      <c r="CO56" s="54"/>
      <c r="CP56" s="54"/>
      <c r="CQ56" s="54"/>
      <c r="CR56" s="54"/>
      <c r="CS56" s="54"/>
      <c r="CT56" s="54"/>
      <c r="CU56" s="54"/>
      <c r="CV56" s="54"/>
      <c r="CW56" s="54"/>
      <c r="CX56" s="54"/>
      <c r="CY56" s="54"/>
      <c r="CZ56" s="54"/>
      <c r="DA56" s="54"/>
      <c r="DB56" s="54"/>
      <c r="DC56" s="54"/>
      <c r="DD56" s="54"/>
      <c r="DE56" s="54"/>
      <c r="DF56" s="54"/>
      <c r="DG56" s="54"/>
      <c r="DH56" s="54"/>
      <c r="DI56" s="54"/>
      <c r="DJ56" s="54"/>
      <c r="DK56" s="54"/>
      <c r="DL56" s="54"/>
      <c r="DM56" s="54"/>
      <c r="DN56" s="54"/>
      <c r="DO56" s="54"/>
      <c r="DP56" s="54"/>
      <c r="DQ56" s="54"/>
      <c r="DR56" s="54"/>
      <c r="DS56" s="54"/>
      <c r="DT56" s="54"/>
      <c r="DU56" s="54"/>
      <c r="DV56" s="54"/>
      <c r="DW56" s="54"/>
      <c r="DX56" s="54"/>
      <c r="DY56" s="54"/>
      <c r="DZ56" s="54"/>
      <c r="EA56" s="54"/>
      <c r="EB56" s="54"/>
      <c r="EC56" s="54"/>
      <c r="ED56" s="54"/>
      <c r="EE56" s="54"/>
      <c r="EF56" s="54"/>
      <c r="EG56" s="54"/>
      <c r="EH56" s="54"/>
      <c r="EI56" s="54"/>
      <c r="EJ56" s="54"/>
      <c r="EK56" s="54"/>
      <c r="EL56" s="54"/>
      <c r="EM56" s="54"/>
      <c r="EN56" s="54"/>
      <c r="EO56" s="54"/>
      <c r="EP56" s="54"/>
      <c r="EQ56" s="54"/>
      <c r="ER56" s="54"/>
      <c r="ES56" s="54"/>
      <c r="ET56" s="54"/>
      <c r="EU56" s="54"/>
      <c r="EV56" s="54"/>
      <c r="EW56" s="54"/>
      <c r="EX56" s="54"/>
      <c r="EY56" s="54"/>
      <c r="EZ56" s="54"/>
      <c r="FA56" s="54"/>
      <c r="FB56" s="54"/>
      <c r="FC56" s="54"/>
      <c r="FD56" s="54"/>
      <c r="FE56" s="54"/>
      <c r="FF56" s="54"/>
      <c r="FG56" s="54"/>
      <c r="FH56" s="54"/>
      <c r="FI56" s="54"/>
      <c r="FJ56" s="54"/>
      <c r="FK56" s="54"/>
      <c r="FL56" s="54"/>
      <c r="FM56" s="54"/>
      <c r="FN56" s="54"/>
      <c r="FO56" s="54"/>
      <c r="FP56" s="54"/>
      <c r="FQ56" s="54"/>
      <c r="FR56" s="54"/>
      <c r="FS56" s="54"/>
      <c r="FT56" s="54"/>
      <c r="FU56" s="54"/>
      <c r="FV56" s="54"/>
      <c r="FW56" s="54"/>
      <c r="FX56" s="54"/>
      <c r="FY56" s="54"/>
      <c r="FZ56" s="54"/>
      <c r="GA56" s="54"/>
      <c r="GB56" s="54"/>
      <c r="GC56" s="54"/>
      <c r="GD56" s="54"/>
      <c r="GE56" s="54"/>
      <c r="GF56" s="54"/>
      <c r="GG56" s="54"/>
      <c r="GH56" s="54"/>
      <c r="GI56" s="54"/>
      <c r="GJ56" s="54"/>
      <c r="GK56" s="54"/>
      <c r="GL56" s="54"/>
      <c r="GM56" s="54"/>
      <c r="GN56" s="54"/>
      <c r="GO56" s="54"/>
      <c r="GP56" s="54"/>
      <c r="GQ56" s="54"/>
      <c r="GR56" s="54"/>
      <c r="GS56" s="54"/>
      <c r="GT56" s="54"/>
      <c r="GU56" s="54"/>
      <c r="GV56" s="54"/>
      <c r="GW56" s="54"/>
      <c r="GX56" s="54"/>
      <c r="GY56" s="54"/>
      <c r="GZ56" s="54"/>
      <c r="HA56" s="54"/>
      <c r="HB56" s="54"/>
      <c r="HC56" s="54"/>
      <c r="HD56" s="54"/>
      <c r="HE56" s="54"/>
    </row>
    <row r="57" spans="1:213" x14ac:dyDescent="0.25">
      <c r="A57" s="69">
        <f t="shared" si="3"/>
        <v>49</v>
      </c>
      <c r="B57" s="275" t="s">
        <v>110</v>
      </c>
      <c r="C57" s="275"/>
      <c r="D57" s="275"/>
      <c r="E57" s="275"/>
      <c r="F57" s="275"/>
      <c r="G57" s="54"/>
      <c r="H57" s="54"/>
      <c r="I57" s="54"/>
      <c r="J57" s="54"/>
      <c r="K57" s="54"/>
      <c r="L57" s="54"/>
      <c r="M57" s="54"/>
      <c r="N57" s="54"/>
      <c r="O57" s="54"/>
      <c r="P57" s="54"/>
      <c r="Q57" s="54"/>
      <c r="R57" s="54"/>
      <c r="S57" s="54"/>
      <c r="T57" s="54"/>
      <c r="U57" s="54"/>
      <c r="V57" s="54"/>
      <c r="W57" s="54"/>
      <c r="X57" s="54"/>
      <c r="Y57" s="54"/>
      <c r="Z57" s="54"/>
      <c r="AA57" s="54"/>
      <c r="AB57" s="54"/>
      <c r="AC57" s="54"/>
      <c r="AD57" s="54"/>
      <c r="AE57" s="54"/>
      <c r="AF57" s="54"/>
      <c r="AG57" s="54"/>
      <c r="AH57" s="54"/>
      <c r="AI57" s="54"/>
      <c r="AJ57" s="54"/>
      <c r="AK57" s="54"/>
      <c r="AL57" s="54"/>
      <c r="AM57" s="54"/>
      <c r="AN57" s="54"/>
      <c r="AO57" s="54"/>
      <c r="AP57" s="54"/>
      <c r="AQ57" s="54"/>
      <c r="AR57" s="54"/>
      <c r="AS57" s="54"/>
      <c r="AT57" s="54"/>
      <c r="AU57" s="54"/>
      <c r="AV57" s="54"/>
      <c r="AW57" s="54"/>
      <c r="AX57" s="54"/>
      <c r="AY57" s="54"/>
      <c r="AZ57" s="54"/>
      <c r="BA57" s="54"/>
      <c r="BB57" s="54"/>
      <c r="BC57" s="54"/>
      <c r="BD57" s="54"/>
      <c r="BE57" s="54"/>
      <c r="BF57" s="54"/>
      <c r="BG57" s="54"/>
      <c r="BH57" s="54"/>
      <c r="BI57" s="54"/>
      <c r="BJ57" s="54"/>
      <c r="BK57" s="54"/>
      <c r="BL57" s="54"/>
      <c r="BM57" s="54"/>
      <c r="BN57" s="54"/>
      <c r="BO57" s="54"/>
      <c r="BP57" s="54"/>
      <c r="BQ57" s="54"/>
      <c r="BR57" s="54"/>
      <c r="BS57" s="54"/>
      <c r="BT57" s="54"/>
      <c r="BU57" s="54"/>
      <c r="BV57" s="54"/>
      <c r="BW57" s="54"/>
      <c r="BX57" s="54"/>
      <c r="BY57" s="54"/>
      <c r="BZ57" s="54"/>
      <c r="CA57" s="54"/>
      <c r="CB57" s="54"/>
      <c r="CC57" s="54"/>
      <c r="CD57" s="54"/>
      <c r="CE57" s="54"/>
      <c r="CF57" s="54"/>
      <c r="CG57" s="54"/>
      <c r="CH57" s="54"/>
      <c r="CI57" s="54"/>
      <c r="CJ57" s="54"/>
      <c r="CK57" s="54"/>
      <c r="CL57" s="54"/>
      <c r="CM57" s="54"/>
      <c r="CN57" s="54"/>
      <c r="CO57" s="54"/>
      <c r="CP57" s="54"/>
      <c r="CQ57" s="54"/>
      <c r="CR57" s="54"/>
      <c r="CS57" s="54"/>
      <c r="CT57" s="54"/>
      <c r="CU57" s="54"/>
      <c r="CV57" s="54"/>
      <c r="CW57" s="54"/>
      <c r="CX57" s="54"/>
      <c r="CY57" s="54"/>
      <c r="CZ57" s="54"/>
      <c r="DA57" s="54"/>
      <c r="DB57" s="54"/>
      <c r="DC57" s="54"/>
      <c r="DD57" s="54"/>
      <c r="DE57" s="54"/>
      <c r="DF57" s="54"/>
      <c r="DG57" s="54"/>
      <c r="DH57" s="54"/>
      <c r="DI57" s="54"/>
      <c r="DJ57" s="54"/>
      <c r="DK57" s="54"/>
      <c r="DL57" s="54"/>
      <c r="DM57" s="54"/>
      <c r="DN57" s="54"/>
      <c r="DO57" s="54"/>
      <c r="DP57" s="54"/>
      <c r="DQ57" s="54"/>
      <c r="DR57" s="54"/>
      <c r="DS57" s="54"/>
      <c r="DT57" s="54"/>
      <c r="DU57" s="54"/>
      <c r="DV57" s="54"/>
      <c r="DW57" s="54"/>
      <c r="DX57" s="54"/>
      <c r="DY57" s="54"/>
      <c r="DZ57" s="54"/>
      <c r="EA57" s="54"/>
      <c r="EB57" s="54"/>
      <c r="EC57" s="54"/>
      <c r="ED57" s="54"/>
      <c r="EE57" s="54"/>
      <c r="EF57" s="54"/>
      <c r="EG57" s="54"/>
      <c r="EH57" s="54"/>
      <c r="EI57" s="54"/>
      <c r="EJ57" s="54"/>
      <c r="EK57" s="54"/>
      <c r="EL57" s="54"/>
      <c r="EM57" s="54"/>
      <c r="EN57" s="54"/>
      <c r="EO57" s="54"/>
      <c r="EP57" s="54"/>
      <c r="EQ57" s="54"/>
      <c r="ER57" s="54"/>
      <c r="ES57" s="54"/>
      <c r="ET57" s="54"/>
      <c r="EU57" s="54"/>
      <c r="EV57" s="54"/>
      <c r="EW57" s="54"/>
      <c r="EX57" s="54"/>
      <c r="EY57" s="54"/>
      <c r="EZ57" s="54"/>
      <c r="FA57" s="54"/>
      <c r="FB57" s="54"/>
      <c r="FC57" s="54"/>
      <c r="FD57" s="54"/>
      <c r="FE57" s="54"/>
      <c r="FF57" s="54"/>
      <c r="FG57" s="54"/>
      <c r="FH57" s="54"/>
      <c r="FI57" s="54"/>
      <c r="FJ57" s="54"/>
      <c r="FK57" s="54"/>
      <c r="FL57" s="54"/>
      <c r="FM57" s="54"/>
      <c r="FN57" s="54"/>
      <c r="FO57" s="54"/>
      <c r="FP57" s="54"/>
      <c r="FQ57" s="54"/>
      <c r="FR57" s="54"/>
      <c r="FS57" s="54"/>
      <c r="FT57" s="54"/>
      <c r="FU57" s="54"/>
      <c r="FV57" s="54"/>
      <c r="FW57" s="54"/>
      <c r="FX57" s="54"/>
      <c r="FY57" s="54"/>
      <c r="FZ57" s="54"/>
      <c r="GA57" s="54"/>
      <c r="GB57" s="54"/>
      <c r="GC57" s="54"/>
      <c r="GD57" s="54"/>
      <c r="GE57" s="54"/>
      <c r="GF57" s="54"/>
      <c r="GG57" s="54"/>
      <c r="GH57" s="54"/>
      <c r="GI57" s="54"/>
      <c r="GJ57" s="54"/>
      <c r="GK57" s="54"/>
      <c r="GL57" s="54"/>
      <c r="GM57" s="54"/>
      <c r="GN57" s="54"/>
      <c r="GO57" s="54"/>
      <c r="GP57" s="54"/>
      <c r="GQ57" s="54"/>
      <c r="GR57" s="54"/>
      <c r="GS57" s="54"/>
      <c r="GT57" s="54"/>
      <c r="GU57" s="54"/>
      <c r="GV57" s="54"/>
      <c r="GW57" s="54"/>
      <c r="GX57" s="54"/>
      <c r="GY57" s="54"/>
      <c r="GZ57" s="54"/>
      <c r="HA57" s="54"/>
      <c r="HB57" s="54"/>
      <c r="HC57" s="54"/>
      <c r="HD57" s="54"/>
      <c r="HE57" s="54"/>
    </row>
    <row r="58" spans="1:213" ht="78.75" x14ac:dyDescent="0.25">
      <c r="A58" s="69">
        <f t="shared" si="3"/>
        <v>50</v>
      </c>
      <c r="B58" s="56" t="s">
        <v>552</v>
      </c>
      <c r="C58" s="57" t="s">
        <v>210</v>
      </c>
      <c r="D58" s="230">
        <v>70</v>
      </c>
      <c r="E58" s="59">
        <v>82</v>
      </c>
      <c r="F58" s="5">
        <f>E58*100/D58</f>
        <v>117.14285714285714</v>
      </c>
      <c r="G58" s="54"/>
      <c r="H58" s="54"/>
      <c r="I58" s="54"/>
      <c r="J58" s="54"/>
      <c r="K58" s="54"/>
      <c r="L58" s="54"/>
      <c r="M58" s="54"/>
      <c r="N58" s="54"/>
      <c r="O58" s="54"/>
      <c r="P58" s="54"/>
      <c r="Q58" s="54"/>
      <c r="R58" s="54"/>
      <c r="S58" s="54"/>
      <c r="T58" s="54"/>
      <c r="U58" s="54"/>
      <c r="V58" s="54"/>
      <c r="W58" s="54"/>
      <c r="X58" s="54"/>
      <c r="Y58" s="54"/>
      <c r="Z58" s="54"/>
      <c r="AA58" s="54"/>
      <c r="AB58" s="54"/>
      <c r="AC58" s="54"/>
      <c r="AD58" s="54"/>
      <c r="AE58" s="54"/>
      <c r="AF58" s="54"/>
      <c r="AG58" s="54"/>
      <c r="AH58" s="54"/>
      <c r="AI58" s="54"/>
      <c r="AJ58" s="54"/>
      <c r="AK58" s="54"/>
      <c r="AL58" s="54"/>
      <c r="AM58" s="54"/>
      <c r="AN58" s="54"/>
      <c r="AO58" s="54"/>
      <c r="AP58" s="54"/>
      <c r="AQ58" s="54"/>
      <c r="AR58" s="54"/>
      <c r="AS58" s="54"/>
      <c r="AT58" s="54"/>
      <c r="AU58" s="54"/>
      <c r="AV58" s="54"/>
      <c r="AW58" s="54"/>
      <c r="AX58" s="54"/>
      <c r="AY58" s="54"/>
      <c r="AZ58" s="54"/>
      <c r="BA58" s="54"/>
      <c r="BB58" s="54"/>
      <c r="BC58" s="54"/>
      <c r="BD58" s="54"/>
      <c r="BE58" s="54"/>
      <c r="BF58" s="54"/>
      <c r="BG58" s="54"/>
      <c r="BH58" s="54"/>
      <c r="BI58" s="54"/>
      <c r="BJ58" s="54"/>
      <c r="BK58" s="54"/>
      <c r="BL58" s="54"/>
      <c r="BM58" s="54"/>
      <c r="BN58" s="54"/>
      <c r="BO58" s="54"/>
      <c r="BP58" s="54"/>
      <c r="BQ58" s="54"/>
      <c r="BR58" s="54"/>
      <c r="BS58" s="54"/>
      <c r="BT58" s="54"/>
      <c r="BU58" s="54"/>
      <c r="BV58" s="54"/>
      <c r="BW58" s="54"/>
      <c r="BX58" s="54"/>
      <c r="BY58" s="54"/>
      <c r="BZ58" s="54"/>
      <c r="CA58" s="54"/>
      <c r="CB58" s="54"/>
      <c r="CC58" s="54"/>
      <c r="CD58" s="54"/>
      <c r="CE58" s="54"/>
      <c r="CF58" s="54"/>
      <c r="CG58" s="54"/>
      <c r="CH58" s="54"/>
      <c r="CI58" s="54"/>
      <c r="CJ58" s="54"/>
      <c r="CK58" s="54"/>
      <c r="CL58" s="54"/>
      <c r="CM58" s="54"/>
      <c r="CN58" s="54"/>
      <c r="CO58" s="54"/>
      <c r="CP58" s="54"/>
      <c r="CQ58" s="54"/>
      <c r="CR58" s="54"/>
      <c r="CS58" s="54"/>
      <c r="CT58" s="54"/>
      <c r="CU58" s="54"/>
      <c r="CV58" s="54"/>
      <c r="CW58" s="54"/>
      <c r="CX58" s="54"/>
      <c r="CY58" s="54"/>
      <c r="CZ58" s="54"/>
      <c r="DA58" s="54"/>
      <c r="DB58" s="54"/>
      <c r="DC58" s="54"/>
      <c r="DD58" s="54"/>
      <c r="DE58" s="54"/>
      <c r="DF58" s="54"/>
      <c r="DG58" s="54"/>
      <c r="DH58" s="54"/>
      <c r="DI58" s="54"/>
      <c r="DJ58" s="54"/>
      <c r="DK58" s="54"/>
      <c r="DL58" s="54"/>
      <c r="DM58" s="54"/>
      <c r="DN58" s="54"/>
      <c r="DO58" s="54"/>
      <c r="DP58" s="54"/>
      <c r="DQ58" s="54"/>
      <c r="DR58" s="54"/>
      <c r="DS58" s="54"/>
      <c r="DT58" s="54"/>
      <c r="DU58" s="54"/>
      <c r="DV58" s="54"/>
      <c r="DW58" s="54"/>
      <c r="DX58" s="54"/>
      <c r="DY58" s="54"/>
      <c r="DZ58" s="54"/>
      <c r="EA58" s="54"/>
      <c r="EB58" s="54"/>
      <c r="EC58" s="54"/>
      <c r="ED58" s="54"/>
      <c r="EE58" s="54"/>
      <c r="EF58" s="54"/>
      <c r="EG58" s="54"/>
      <c r="EH58" s="54"/>
      <c r="EI58" s="54"/>
      <c r="EJ58" s="54"/>
      <c r="EK58" s="54"/>
      <c r="EL58" s="54"/>
      <c r="EM58" s="54"/>
      <c r="EN58" s="54"/>
      <c r="EO58" s="54"/>
      <c r="EP58" s="54"/>
      <c r="EQ58" s="54"/>
      <c r="ER58" s="54"/>
      <c r="ES58" s="54"/>
      <c r="ET58" s="54"/>
      <c r="EU58" s="54"/>
      <c r="EV58" s="54"/>
      <c r="EW58" s="54"/>
      <c r="EX58" s="54"/>
      <c r="EY58" s="54"/>
      <c r="EZ58" s="54"/>
      <c r="FA58" s="54"/>
      <c r="FB58" s="54"/>
      <c r="FC58" s="54"/>
      <c r="FD58" s="54"/>
      <c r="FE58" s="54"/>
      <c r="FF58" s="54"/>
      <c r="FG58" s="54"/>
      <c r="FH58" s="54"/>
      <c r="FI58" s="54"/>
      <c r="FJ58" s="54"/>
      <c r="FK58" s="54"/>
      <c r="FL58" s="54"/>
      <c r="FM58" s="54"/>
      <c r="FN58" s="54"/>
      <c r="FO58" s="54"/>
      <c r="FP58" s="54"/>
      <c r="FQ58" s="54"/>
      <c r="FR58" s="54"/>
      <c r="FS58" s="54"/>
      <c r="FT58" s="54"/>
      <c r="FU58" s="54"/>
      <c r="FV58" s="54"/>
      <c r="FW58" s="54"/>
      <c r="FX58" s="54"/>
      <c r="FY58" s="54"/>
      <c r="FZ58" s="54"/>
      <c r="GA58" s="54"/>
      <c r="GB58" s="54"/>
      <c r="GC58" s="54"/>
      <c r="GD58" s="54"/>
      <c r="GE58" s="54"/>
      <c r="GF58" s="54"/>
      <c r="GG58" s="54"/>
      <c r="GH58" s="54"/>
      <c r="GI58" s="54"/>
      <c r="GJ58" s="54"/>
      <c r="GK58" s="54"/>
      <c r="GL58" s="54"/>
      <c r="GM58" s="54"/>
      <c r="GN58" s="54"/>
      <c r="GO58" s="54"/>
      <c r="GP58" s="54"/>
      <c r="GQ58" s="54"/>
      <c r="GR58" s="54"/>
      <c r="GS58" s="54"/>
      <c r="GT58" s="54"/>
      <c r="GU58" s="54"/>
      <c r="GV58" s="54"/>
      <c r="GW58" s="54"/>
      <c r="GX58" s="54"/>
      <c r="GY58" s="54"/>
      <c r="GZ58" s="54"/>
      <c r="HA58" s="54"/>
      <c r="HB58" s="54"/>
      <c r="HC58" s="54"/>
      <c r="HD58" s="54"/>
      <c r="HE58" s="54"/>
    </row>
    <row r="59" spans="1:213" s="43" customFormat="1" ht="48" customHeight="1" x14ac:dyDescent="0.25">
      <c r="A59" s="69">
        <f>A58+1</f>
        <v>51</v>
      </c>
      <c r="B59" s="299" t="s">
        <v>553</v>
      </c>
      <c r="C59" s="299"/>
      <c r="D59" s="299"/>
      <c r="E59" s="299"/>
      <c r="F59" s="66">
        <f>AVERAGE(F62,F64)</f>
        <v>103</v>
      </c>
      <c r="G59" s="54"/>
      <c r="H59" s="54"/>
      <c r="I59" s="54"/>
      <c r="J59" s="54"/>
      <c r="K59" s="54"/>
      <c r="L59" s="54"/>
      <c r="M59" s="54"/>
      <c r="N59" s="54"/>
      <c r="O59" s="54"/>
      <c r="P59" s="54"/>
      <c r="Q59" s="54"/>
      <c r="R59" s="54"/>
      <c r="S59" s="54"/>
      <c r="T59" s="54"/>
      <c r="U59" s="54"/>
      <c r="V59" s="54"/>
      <c r="W59" s="54"/>
      <c r="X59" s="54"/>
      <c r="Y59" s="54"/>
      <c r="Z59" s="54"/>
      <c r="AA59" s="54"/>
      <c r="AB59" s="54"/>
      <c r="AC59" s="54"/>
      <c r="AD59" s="54"/>
      <c r="AE59" s="54"/>
      <c r="AF59" s="54"/>
      <c r="AG59" s="54"/>
      <c r="AH59" s="54"/>
      <c r="AI59" s="54"/>
      <c r="AJ59" s="54"/>
      <c r="AK59" s="54"/>
      <c r="AL59" s="54"/>
      <c r="AM59" s="54"/>
      <c r="AN59" s="54"/>
      <c r="AO59" s="54"/>
      <c r="AP59" s="54"/>
      <c r="AQ59" s="54"/>
      <c r="AR59" s="54"/>
      <c r="AS59" s="54"/>
      <c r="AT59" s="54"/>
      <c r="AU59" s="54"/>
      <c r="AV59" s="54"/>
      <c r="AW59" s="54"/>
      <c r="AX59" s="54"/>
      <c r="AY59" s="54"/>
      <c r="AZ59" s="54"/>
      <c r="BA59" s="54"/>
      <c r="BB59" s="54"/>
      <c r="BC59" s="54"/>
      <c r="BD59" s="54"/>
      <c r="BE59" s="54"/>
      <c r="BF59" s="54"/>
      <c r="BG59" s="54"/>
      <c r="BH59" s="54"/>
      <c r="BI59" s="54"/>
      <c r="BJ59" s="54"/>
      <c r="BK59" s="54"/>
      <c r="BL59" s="54"/>
      <c r="BM59" s="54"/>
      <c r="BN59" s="54"/>
      <c r="BO59" s="54"/>
      <c r="BP59" s="54"/>
      <c r="BQ59" s="54"/>
      <c r="BR59" s="54"/>
      <c r="BS59" s="54"/>
      <c r="BT59" s="54"/>
      <c r="BU59" s="54"/>
      <c r="BV59" s="54"/>
      <c r="BW59" s="54"/>
      <c r="BX59" s="54"/>
      <c r="BY59" s="54"/>
      <c r="BZ59" s="54"/>
      <c r="CA59" s="54"/>
      <c r="CB59" s="54"/>
      <c r="CC59" s="54"/>
      <c r="CD59" s="54"/>
      <c r="CE59" s="54"/>
      <c r="CF59" s="54"/>
      <c r="CG59" s="54"/>
      <c r="CH59" s="54"/>
      <c r="CI59" s="54"/>
      <c r="CJ59" s="54"/>
      <c r="CK59" s="54"/>
      <c r="CL59" s="54"/>
      <c r="CM59" s="54"/>
      <c r="CN59" s="54"/>
      <c r="CO59" s="54"/>
      <c r="CP59" s="54"/>
      <c r="CQ59" s="54"/>
      <c r="CR59" s="54"/>
      <c r="CS59" s="54"/>
      <c r="CT59" s="54"/>
      <c r="CU59" s="54"/>
      <c r="CV59" s="54"/>
      <c r="CW59" s="54"/>
      <c r="CX59" s="54"/>
      <c r="CY59" s="54"/>
      <c r="CZ59" s="54"/>
      <c r="DA59" s="54"/>
      <c r="DB59" s="54"/>
      <c r="DC59" s="54"/>
      <c r="DD59" s="54"/>
      <c r="DE59" s="54"/>
      <c r="DF59" s="54"/>
      <c r="DG59" s="54"/>
      <c r="DH59" s="54"/>
      <c r="DI59" s="54"/>
      <c r="DJ59" s="54"/>
      <c r="DK59" s="54"/>
      <c r="DL59" s="54"/>
      <c r="DM59" s="54"/>
      <c r="DN59" s="54"/>
      <c r="DO59" s="54"/>
      <c r="DP59" s="54"/>
      <c r="DQ59" s="54"/>
      <c r="DR59" s="54"/>
      <c r="DS59" s="54"/>
      <c r="DT59" s="54"/>
      <c r="DU59" s="54"/>
      <c r="DV59" s="54"/>
      <c r="DW59" s="54"/>
      <c r="DX59" s="54"/>
      <c r="DY59" s="54"/>
      <c r="DZ59" s="54"/>
      <c r="EA59" s="54"/>
      <c r="EB59" s="54"/>
      <c r="EC59" s="54"/>
      <c r="ED59" s="54"/>
      <c r="EE59" s="54"/>
      <c r="EF59" s="54"/>
      <c r="EG59" s="54"/>
      <c r="EH59" s="54"/>
      <c r="EI59" s="54"/>
      <c r="EJ59" s="54"/>
      <c r="EK59" s="54"/>
      <c r="EL59" s="54"/>
      <c r="EM59" s="54"/>
      <c r="EN59" s="54"/>
      <c r="EO59" s="54"/>
      <c r="EP59" s="54"/>
      <c r="EQ59" s="54"/>
      <c r="ER59" s="54"/>
      <c r="ES59" s="54"/>
      <c r="ET59" s="54"/>
      <c r="EU59" s="54"/>
      <c r="EV59" s="54"/>
      <c r="EW59" s="54"/>
      <c r="EX59" s="54"/>
      <c r="EY59" s="54"/>
      <c r="EZ59" s="54"/>
      <c r="FA59" s="54"/>
      <c r="FB59" s="54"/>
      <c r="FC59" s="54"/>
      <c r="FD59" s="54"/>
      <c r="FE59" s="54"/>
      <c r="FF59" s="54"/>
      <c r="FG59" s="54"/>
      <c r="FH59" s="54"/>
      <c r="FI59" s="54"/>
      <c r="FJ59" s="54"/>
      <c r="FK59" s="54"/>
      <c r="FL59" s="54"/>
      <c r="FM59" s="54"/>
      <c r="FN59" s="54"/>
      <c r="FO59" s="54"/>
      <c r="FP59" s="54"/>
      <c r="FQ59" s="54"/>
      <c r="FR59" s="54"/>
      <c r="FS59" s="54"/>
      <c r="FT59" s="54"/>
      <c r="FU59" s="54"/>
      <c r="FV59" s="54"/>
      <c r="FW59" s="54"/>
      <c r="FX59" s="54"/>
      <c r="FY59" s="54"/>
      <c r="FZ59" s="54"/>
      <c r="GA59" s="54"/>
      <c r="GB59" s="54"/>
      <c r="GC59" s="54"/>
      <c r="GD59" s="54"/>
      <c r="GE59" s="54"/>
      <c r="GF59" s="54"/>
      <c r="GG59" s="54"/>
      <c r="GH59" s="54"/>
      <c r="GI59" s="54"/>
      <c r="GJ59" s="54"/>
      <c r="GK59" s="54"/>
      <c r="GL59" s="54"/>
      <c r="GM59" s="54"/>
      <c r="GN59" s="54"/>
      <c r="GO59" s="54"/>
      <c r="GP59" s="54"/>
      <c r="GQ59" s="54"/>
      <c r="GR59" s="54"/>
      <c r="GS59" s="54"/>
      <c r="GT59" s="54"/>
      <c r="GU59" s="54"/>
      <c r="GV59" s="54"/>
      <c r="GW59" s="54"/>
      <c r="GX59" s="54"/>
      <c r="GY59" s="54"/>
      <c r="GZ59" s="54"/>
      <c r="HA59" s="54"/>
      <c r="HB59" s="54"/>
      <c r="HC59" s="54"/>
      <c r="HD59" s="54"/>
      <c r="HE59" s="54"/>
    </row>
    <row r="60" spans="1:213" s="43" customFormat="1" ht="65.25" customHeight="1" x14ac:dyDescent="0.25">
      <c r="A60" s="69">
        <f t="shared" si="3"/>
        <v>52</v>
      </c>
      <c r="B60" s="275" t="s">
        <v>554</v>
      </c>
      <c r="C60" s="275"/>
      <c r="D60" s="275"/>
      <c r="E60" s="275"/>
      <c r="F60" s="275"/>
      <c r="G60" s="72"/>
      <c r="H60" s="72"/>
      <c r="I60" s="54"/>
      <c r="J60" s="54"/>
      <c r="K60" s="54"/>
      <c r="L60" s="54"/>
      <c r="M60" s="54"/>
      <c r="N60" s="54"/>
      <c r="O60" s="54"/>
      <c r="P60" s="54"/>
      <c r="Q60" s="54"/>
      <c r="R60" s="54"/>
      <c r="S60" s="54"/>
      <c r="T60" s="54"/>
      <c r="U60" s="54"/>
      <c r="V60" s="54"/>
      <c r="W60" s="54"/>
      <c r="X60" s="54"/>
      <c r="Y60" s="54"/>
      <c r="Z60" s="54"/>
      <c r="AA60" s="54"/>
      <c r="AB60" s="54"/>
      <c r="AC60" s="54"/>
      <c r="AD60" s="54"/>
      <c r="AE60" s="54"/>
      <c r="AF60" s="54"/>
      <c r="AG60" s="54"/>
      <c r="AH60" s="54"/>
      <c r="AI60" s="54"/>
      <c r="AJ60" s="54"/>
      <c r="AK60" s="54"/>
      <c r="AL60" s="54"/>
      <c r="AM60" s="54"/>
      <c r="AN60" s="54"/>
      <c r="AO60" s="54"/>
      <c r="AP60" s="54"/>
      <c r="AQ60" s="54"/>
      <c r="AR60" s="54"/>
      <c r="AS60" s="54"/>
      <c r="AT60" s="54"/>
      <c r="AU60" s="54"/>
      <c r="AV60" s="54"/>
      <c r="AW60" s="54"/>
      <c r="AX60" s="54"/>
      <c r="AY60" s="54"/>
      <c r="AZ60" s="54"/>
      <c r="BA60" s="54"/>
      <c r="BB60" s="54"/>
      <c r="BC60" s="54"/>
      <c r="BD60" s="54"/>
      <c r="BE60" s="54"/>
      <c r="BF60" s="54"/>
      <c r="BG60" s="54"/>
      <c r="BH60" s="54"/>
      <c r="BI60" s="54"/>
      <c r="BJ60" s="54"/>
      <c r="BK60" s="54"/>
      <c r="BL60" s="54"/>
      <c r="BM60" s="54"/>
      <c r="BN60" s="54"/>
      <c r="BO60" s="54"/>
      <c r="BP60" s="54"/>
      <c r="BQ60" s="54"/>
      <c r="BR60" s="54"/>
      <c r="BS60" s="54"/>
      <c r="BT60" s="54"/>
      <c r="BU60" s="54"/>
      <c r="BV60" s="54"/>
      <c r="BW60" s="54"/>
      <c r="BX60" s="54"/>
      <c r="BY60" s="54"/>
      <c r="BZ60" s="54"/>
      <c r="CA60" s="54"/>
      <c r="CB60" s="54"/>
      <c r="CC60" s="54"/>
      <c r="CD60" s="54"/>
      <c r="CE60" s="54"/>
      <c r="CF60" s="54"/>
      <c r="CG60" s="54"/>
      <c r="CH60" s="54"/>
      <c r="CI60" s="54"/>
      <c r="CJ60" s="54"/>
      <c r="CK60" s="54"/>
      <c r="CL60" s="54"/>
      <c r="CM60" s="54"/>
      <c r="CN60" s="54"/>
      <c r="CO60" s="54"/>
      <c r="CP60" s="54"/>
      <c r="CQ60" s="54"/>
      <c r="CR60" s="54"/>
      <c r="CS60" s="54"/>
      <c r="CT60" s="54"/>
      <c r="CU60" s="54"/>
      <c r="CV60" s="54"/>
      <c r="CW60" s="54"/>
      <c r="CX60" s="54"/>
      <c r="CY60" s="54"/>
      <c r="CZ60" s="54"/>
      <c r="DA60" s="54"/>
      <c r="DB60" s="54"/>
      <c r="DC60" s="54"/>
      <c r="DD60" s="54"/>
      <c r="DE60" s="54"/>
      <c r="DF60" s="54"/>
      <c r="DG60" s="54"/>
      <c r="DH60" s="54"/>
      <c r="DI60" s="54"/>
      <c r="DJ60" s="54"/>
      <c r="DK60" s="54"/>
      <c r="DL60" s="54"/>
      <c r="DM60" s="54"/>
      <c r="DN60" s="54"/>
      <c r="DO60" s="54"/>
      <c r="DP60" s="54"/>
      <c r="DQ60" s="54"/>
      <c r="DR60" s="54"/>
      <c r="DS60" s="54"/>
      <c r="DT60" s="54"/>
      <c r="DU60" s="54"/>
      <c r="DV60" s="54"/>
      <c r="DW60" s="54"/>
      <c r="DX60" s="54"/>
      <c r="DY60" s="54"/>
      <c r="DZ60" s="54"/>
      <c r="EA60" s="54"/>
      <c r="EB60" s="54"/>
      <c r="EC60" s="54"/>
      <c r="ED60" s="54"/>
      <c r="EE60" s="54"/>
      <c r="EF60" s="54"/>
      <c r="EG60" s="54"/>
      <c r="EH60" s="54"/>
      <c r="EI60" s="54"/>
      <c r="EJ60" s="54"/>
      <c r="EK60" s="54"/>
      <c r="EL60" s="54"/>
      <c r="EM60" s="54"/>
      <c r="EN60" s="54"/>
      <c r="EO60" s="54"/>
      <c r="EP60" s="54"/>
      <c r="EQ60" s="54"/>
      <c r="ER60" s="54"/>
      <c r="ES60" s="54"/>
      <c r="ET60" s="54"/>
      <c r="EU60" s="54"/>
      <c r="EV60" s="54"/>
      <c r="EW60" s="54"/>
      <c r="EX60" s="54"/>
      <c r="EY60" s="54"/>
      <c r="EZ60" s="54"/>
      <c r="FA60" s="54"/>
      <c r="FB60" s="54"/>
      <c r="FC60" s="54"/>
      <c r="FD60" s="54"/>
      <c r="FE60" s="54"/>
      <c r="FF60" s="54"/>
      <c r="FG60" s="54"/>
      <c r="FH60" s="54"/>
      <c r="FI60" s="54"/>
      <c r="FJ60" s="54"/>
      <c r="FK60" s="54"/>
      <c r="FL60" s="54"/>
      <c r="FM60" s="54"/>
      <c r="FN60" s="54"/>
      <c r="FO60" s="54"/>
      <c r="FP60" s="54"/>
      <c r="FQ60" s="54"/>
      <c r="FR60" s="54"/>
      <c r="FS60" s="54"/>
      <c r="FT60" s="54"/>
      <c r="FU60" s="54"/>
      <c r="FV60" s="54"/>
      <c r="FW60" s="54"/>
      <c r="FX60" s="54"/>
      <c r="FY60" s="54"/>
      <c r="FZ60" s="54"/>
      <c r="GA60" s="54"/>
      <c r="GB60" s="54"/>
      <c r="GC60" s="54"/>
      <c r="GD60" s="54"/>
      <c r="GE60" s="54"/>
      <c r="GF60" s="54"/>
      <c r="GG60" s="54"/>
      <c r="GH60" s="54"/>
      <c r="GI60" s="54"/>
      <c r="GJ60" s="54"/>
      <c r="GK60" s="54"/>
      <c r="GL60" s="54"/>
      <c r="GM60" s="54"/>
      <c r="GN60" s="54"/>
      <c r="GO60" s="54"/>
      <c r="GP60" s="54"/>
      <c r="GQ60" s="54"/>
      <c r="GR60" s="54"/>
      <c r="GS60" s="54"/>
      <c r="GT60" s="54"/>
      <c r="GU60" s="54"/>
      <c r="GV60" s="54"/>
      <c r="GW60" s="54"/>
      <c r="GX60" s="54"/>
      <c r="GY60" s="54"/>
      <c r="GZ60" s="54"/>
      <c r="HA60" s="54"/>
      <c r="HB60" s="54"/>
      <c r="HC60" s="54"/>
      <c r="HD60" s="54"/>
      <c r="HE60" s="54"/>
    </row>
    <row r="61" spans="1:213" s="43" customFormat="1" ht="48.75" customHeight="1" x14ac:dyDescent="0.25">
      <c r="A61" s="69">
        <f t="shared" si="3"/>
        <v>53</v>
      </c>
      <c r="B61" s="275" t="s">
        <v>555</v>
      </c>
      <c r="C61" s="275"/>
      <c r="D61" s="275"/>
      <c r="E61" s="275"/>
      <c r="F61" s="275"/>
      <c r="G61" s="72"/>
      <c r="H61" s="72"/>
      <c r="I61" s="54"/>
      <c r="J61" s="54"/>
      <c r="K61" s="54"/>
      <c r="L61" s="54"/>
      <c r="M61" s="54"/>
      <c r="N61" s="54"/>
      <c r="O61" s="54"/>
      <c r="P61" s="54"/>
      <c r="Q61" s="54"/>
      <c r="R61" s="54"/>
      <c r="S61" s="54"/>
      <c r="T61" s="54"/>
      <c r="U61" s="54"/>
      <c r="V61" s="54"/>
      <c r="W61" s="54"/>
      <c r="X61" s="54"/>
      <c r="Y61" s="54"/>
      <c r="Z61" s="54"/>
      <c r="AA61" s="54"/>
      <c r="AB61" s="54"/>
      <c r="AC61" s="54"/>
      <c r="AD61" s="54"/>
      <c r="AE61" s="54"/>
      <c r="AF61" s="54"/>
      <c r="AG61" s="54"/>
      <c r="AH61" s="54"/>
      <c r="AI61" s="54"/>
      <c r="AJ61" s="54"/>
      <c r="AK61" s="54"/>
      <c r="AL61" s="54"/>
      <c r="AM61" s="54"/>
      <c r="AN61" s="54"/>
      <c r="AO61" s="54"/>
      <c r="AP61" s="54"/>
      <c r="AQ61" s="54"/>
      <c r="AR61" s="54"/>
      <c r="AS61" s="54"/>
      <c r="AT61" s="54"/>
      <c r="AU61" s="54"/>
      <c r="AV61" s="54"/>
      <c r="AW61" s="54"/>
      <c r="AX61" s="54"/>
      <c r="AY61" s="54"/>
      <c r="AZ61" s="54"/>
      <c r="BA61" s="54"/>
      <c r="BB61" s="54"/>
      <c r="BC61" s="54"/>
      <c r="BD61" s="54"/>
      <c r="BE61" s="54"/>
      <c r="BF61" s="54"/>
      <c r="BG61" s="54"/>
      <c r="BH61" s="54"/>
      <c r="BI61" s="54"/>
      <c r="BJ61" s="54"/>
      <c r="BK61" s="54"/>
      <c r="BL61" s="54"/>
      <c r="BM61" s="54"/>
      <c r="BN61" s="54"/>
      <c r="BO61" s="54"/>
      <c r="BP61" s="54"/>
      <c r="BQ61" s="54"/>
      <c r="BR61" s="54"/>
      <c r="BS61" s="54"/>
      <c r="BT61" s="54"/>
      <c r="BU61" s="54"/>
      <c r="BV61" s="54"/>
      <c r="BW61" s="54"/>
      <c r="BX61" s="54"/>
      <c r="BY61" s="54"/>
      <c r="BZ61" s="54"/>
      <c r="CA61" s="54"/>
      <c r="CB61" s="54"/>
      <c r="CC61" s="54"/>
      <c r="CD61" s="54"/>
      <c r="CE61" s="54"/>
      <c r="CF61" s="54"/>
      <c r="CG61" s="54"/>
      <c r="CH61" s="54"/>
      <c r="CI61" s="54"/>
      <c r="CJ61" s="54"/>
      <c r="CK61" s="54"/>
      <c r="CL61" s="54"/>
      <c r="CM61" s="54"/>
      <c r="CN61" s="54"/>
      <c r="CO61" s="54"/>
      <c r="CP61" s="54"/>
      <c r="CQ61" s="54"/>
      <c r="CR61" s="54"/>
      <c r="CS61" s="54"/>
      <c r="CT61" s="54"/>
      <c r="CU61" s="54"/>
      <c r="CV61" s="54"/>
      <c r="CW61" s="54"/>
      <c r="CX61" s="54"/>
      <c r="CY61" s="54"/>
      <c r="CZ61" s="54"/>
      <c r="DA61" s="54"/>
      <c r="DB61" s="54"/>
      <c r="DC61" s="54"/>
      <c r="DD61" s="54"/>
      <c r="DE61" s="54"/>
      <c r="DF61" s="54"/>
      <c r="DG61" s="54"/>
      <c r="DH61" s="54"/>
      <c r="DI61" s="54"/>
      <c r="DJ61" s="54"/>
      <c r="DK61" s="54"/>
      <c r="DL61" s="54"/>
      <c r="DM61" s="54"/>
      <c r="DN61" s="54"/>
      <c r="DO61" s="54"/>
      <c r="DP61" s="54"/>
      <c r="DQ61" s="54"/>
      <c r="DR61" s="54"/>
      <c r="DS61" s="54"/>
      <c r="DT61" s="54"/>
      <c r="DU61" s="54"/>
      <c r="DV61" s="54"/>
      <c r="DW61" s="54"/>
      <c r="DX61" s="54"/>
      <c r="DY61" s="54"/>
      <c r="DZ61" s="54"/>
      <c r="EA61" s="54"/>
      <c r="EB61" s="54"/>
      <c r="EC61" s="54"/>
      <c r="ED61" s="54"/>
      <c r="EE61" s="54"/>
      <c r="EF61" s="54"/>
      <c r="EG61" s="54"/>
      <c r="EH61" s="54"/>
      <c r="EI61" s="54"/>
      <c r="EJ61" s="54"/>
      <c r="EK61" s="54"/>
      <c r="EL61" s="54"/>
      <c r="EM61" s="54"/>
      <c r="EN61" s="54"/>
      <c r="EO61" s="54"/>
      <c r="EP61" s="54"/>
      <c r="EQ61" s="54"/>
      <c r="ER61" s="54"/>
      <c r="ES61" s="54"/>
      <c r="ET61" s="54"/>
      <c r="EU61" s="54"/>
      <c r="EV61" s="54"/>
      <c r="EW61" s="54"/>
      <c r="EX61" s="54"/>
      <c r="EY61" s="54"/>
      <c r="EZ61" s="54"/>
      <c r="FA61" s="54"/>
      <c r="FB61" s="54"/>
      <c r="FC61" s="54"/>
      <c r="FD61" s="54"/>
      <c r="FE61" s="54"/>
      <c r="FF61" s="54"/>
      <c r="FG61" s="54"/>
      <c r="FH61" s="54"/>
      <c r="FI61" s="54"/>
      <c r="FJ61" s="54"/>
      <c r="FK61" s="54"/>
      <c r="FL61" s="54"/>
      <c r="FM61" s="54"/>
      <c r="FN61" s="54"/>
      <c r="FO61" s="54"/>
      <c r="FP61" s="54"/>
      <c r="FQ61" s="54"/>
      <c r="FR61" s="54"/>
      <c r="FS61" s="54"/>
      <c r="FT61" s="54"/>
      <c r="FU61" s="54"/>
      <c r="FV61" s="54"/>
      <c r="FW61" s="54"/>
      <c r="FX61" s="54"/>
      <c r="FY61" s="54"/>
      <c r="FZ61" s="54"/>
      <c r="GA61" s="54"/>
      <c r="GB61" s="54"/>
      <c r="GC61" s="54"/>
      <c r="GD61" s="54"/>
      <c r="GE61" s="54"/>
      <c r="GF61" s="54"/>
      <c r="GG61" s="54"/>
      <c r="GH61" s="54"/>
      <c r="GI61" s="54"/>
      <c r="GJ61" s="54"/>
      <c r="GK61" s="54"/>
      <c r="GL61" s="54"/>
      <c r="GM61" s="54"/>
      <c r="GN61" s="54"/>
      <c r="GO61" s="54"/>
      <c r="GP61" s="54"/>
      <c r="GQ61" s="54"/>
      <c r="GR61" s="54"/>
      <c r="GS61" s="54"/>
      <c r="GT61" s="54"/>
      <c r="GU61" s="54"/>
      <c r="GV61" s="54"/>
      <c r="GW61" s="54"/>
      <c r="GX61" s="54"/>
      <c r="GY61" s="54"/>
      <c r="GZ61" s="54"/>
      <c r="HA61" s="54"/>
      <c r="HB61" s="54"/>
      <c r="HC61" s="54"/>
      <c r="HD61" s="54"/>
      <c r="HE61" s="54"/>
    </row>
    <row r="62" spans="1:213" ht="95.25" customHeight="1" x14ac:dyDescent="0.25">
      <c r="A62" s="69">
        <f t="shared" si="3"/>
        <v>54</v>
      </c>
      <c r="B62" s="56" t="s">
        <v>556</v>
      </c>
      <c r="C62" s="172" t="s">
        <v>130</v>
      </c>
      <c r="D62" s="230">
        <v>50</v>
      </c>
      <c r="E62" s="59">
        <v>53</v>
      </c>
      <c r="F62" s="5">
        <f>E62*100/D62</f>
        <v>106</v>
      </c>
      <c r="G62" s="73"/>
      <c r="H62" s="73"/>
      <c r="I62" s="73"/>
      <c r="J62" s="73"/>
      <c r="K62" s="73"/>
      <c r="L62" s="73"/>
      <c r="M62" s="73"/>
      <c r="N62" s="73"/>
      <c r="O62" s="73"/>
      <c r="P62" s="73"/>
      <c r="Q62" s="73"/>
      <c r="R62" s="73"/>
      <c r="S62" s="73"/>
      <c r="T62" s="73"/>
      <c r="U62" s="73"/>
      <c r="V62" s="73"/>
      <c r="W62" s="73"/>
      <c r="X62" s="73"/>
      <c r="Y62" s="73"/>
      <c r="Z62" s="73"/>
      <c r="AA62" s="73"/>
      <c r="AB62" s="73"/>
      <c r="AC62" s="73"/>
      <c r="AD62" s="73"/>
      <c r="AE62" s="73"/>
      <c r="AF62" s="73"/>
      <c r="AG62" s="73"/>
      <c r="AH62" s="73"/>
      <c r="AI62" s="73"/>
      <c r="AJ62" s="73"/>
      <c r="AK62" s="73"/>
      <c r="AL62" s="73"/>
      <c r="AM62" s="73"/>
      <c r="AN62" s="73"/>
      <c r="AO62" s="73"/>
      <c r="AP62" s="73"/>
      <c r="AQ62" s="73"/>
      <c r="AR62" s="73"/>
      <c r="AS62" s="73"/>
      <c r="AT62" s="73"/>
      <c r="AU62" s="73"/>
      <c r="AV62" s="73"/>
      <c r="AW62" s="73"/>
      <c r="AX62" s="73"/>
      <c r="AY62" s="73"/>
      <c r="AZ62" s="73"/>
      <c r="BA62" s="73"/>
      <c r="BB62" s="73"/>
      <c r="BC62" s="73"/>
      <c r="BD62" s="73"/>
      <c r="BE62" s="73"/>
      <c r="BF62" s="73"/>
      <c r="BG62" s="73"/>
      <c r="BH62" s="73"/>
      <c r="BI62" s="73"/>
      <c r="BJ62" s="73"/>
      <c r="BK62" s="73"/>
      <c r="BL62" s="73"/>
      <c r="BM62" s="73"/>
      <c r="BN62" s="73"/>
      <c r="BO62" s="73"/>
      <c r="BP62" s="73"/>
      <c r="BQ62" s="73"/>
      <c r="BR62" s="73"/>
      <c r="BS62" s="73"/>
      <c r="BT62" s="73"/>
      <c r="BU62" s="73"/>
      <c r="BV62" s="73"/>
      <c r="BW62" s="73"/>
      <c r="BX62" s="73"/>
      <c r="BY62" s="73"/>
      <c r="BZ62" s="73"/>
      <c r="CA62" s="73"/>
      <c r="CB62" s="73"/>
      <c r="CC62" s="73"/>
      <c r="CD62" s="73"/>
      <c r="CE62" s="73"/>
      <c r="CF62" s="73"/>
      <c r="CG62" s="73"/>
      <c r="CH62" s="73"/>
      <c r="CI62" s="73"/>
      <c r="CJ62" s="73"/>
      <c r="CK62" s="73"/>
      <c r="CL62" s="73"/>
      <c r="CM62" s="73"/>
      <c r="CN62" s="73"/>
      <c r="CO62" s="73"/>
      <c r="CP62" s="73"/>
      <c r="CQ62" s="73"/>
      <c r="CR62" s="73"/>
      <c r="CS62" s="73"/>
      <c r="CT62" s="73"/>
      <c r="CU62" s="73"/>
      <c r="CV62" s="73"/>
      <c r="CW62" s="73"/>
      <c r="CX62" s="73"/>
      <c r="CY62" s="73"/>
      <c r="CZ62" s="73"/>
      <c r="DA62" s="73"/>
      <c r="DB62" s="73"/>
      <c r="DC62" s="73"/>
      <c r="DD62" s="73"/>
      <c r="DE62" s="73"/>
      <c r="DF62" s="73"/>
      <c r="DG62" s="73"/>
      <c r="DH62" s="73"/>
      <c r="DI62" s="73"/>
      <c r="DJ62" s="73"/>
      <c r="DK62" s="73"/>
      <c r="DL62" s="73"/>
      <c r="DM62" s="73"/>
      <c r="DN62" s="73"/>
      <c r="DO62" s="73"/>
      <c r="DP62" s="73"/>
      <c r="DQ62" s="73"/>
      <c r="DR62" s="73"/>
      <c r="DS62" s="73"/>
      <c r="DT62" s="73"/>
      <c r="DU62" s="73"/>
      <c r="DV62" s="73"/>
      <c r="DW62" s="73"/>
      <c r="DX62" s="73"/>
      <c r="DY62" s="73"/>
      <c r="DZ62" s="73"/>
      <c r="EA62" s="73"/>
      <c r="EB62" s="73"/>
      <c r="EC62" s="73"/>
      <c r="ED62" s="73"/>
      <c r="EE62" s="73"/>
      <c r="EF62" s="73"/>
      <c r="EG62" s="73"/>
      <c r="EH62" s="73"/>
      <c r="EI62" s="73"/>
      <c r="EJ62" s="73"/>
      <c r="EK62" s="73"/>
      <c r="EL62" s="73"/>
      <c r="EM62" s="73"/>
      <c r="EN62" s="73"/>
      <c r="EO62" s="73"/>
      <c r="EP62" s="73"/>
      <c r="EQ62" s="73"/>
      <c r="ER62" s="73"/>
      <c r="ES62" s="73"/>
      <c r="ET62" s="73"/>
      <c r="EU62" s="73"/>
      <c r="EV62" s="73"/>
      <c r="EW62" s="73"/>
      <c r="EX62" s="73"/>
      <c r="EY62" s="73"/>
      <c r="EZ62" s="73"/>
      <c r="FA62" s="73"/>
      <c r="FB62" s="73"/>
      <c r="FC62" s="73"/>
      <c r="FD62" s="73"/>
      <c r="FE62" s="73"/>
      <c r="FF62" s="73"/>
      <c r="FG62" s="73"/>
      <c r="FH62" s="73"/>
      <c r="FI62" s="73"/>
      <c r="FJ62" s="73"/>
      <c r="FK62" s="73"/>
      <c r="FL62" s="73"/>
      <c r="FM62" s="73"/>
      <c r="FN62" s="73"/>
      <c r="FO62" s="73"/>
      <c r="FP62" s="73"/>
      <c r="FQ62" s="73"/>
      <c r="FR62" s="73"/>
      <c r="FS62" s="73"/>
      <c r="FT62" s="73"/>
      <c r="FU62" s="73"/>
      <c r="FV62" s="73"/>
      <c r="FW62" s="73"/>
      <c r="FX62" s="73"/>
      <c r="FY62" s="73"/>
      <c r="FZ62" s="73"/>
      <c r="GA62" s="73"/>
      <c r="GB62" s="73"/>
      <c r="GC62" s="73"/>
      <c r="GD62" s="73"/>
      <c r="GE62" s="73"/>
      <c r="GF62" s="73"/>
      <c r="GG62" s="73"/>
      <c r="GH62" s="73"/>
      <c r="GI62" s="73"/>
      <c r="GJ62" s="73"/>
      <c r="GK62" s="73"/>
      <c r="GL62" s="73"/>
      <c r="GM62" s="73"/>
      <c r="GN62" s="73"/>
      <c r="GO62" s="73"/>
      <c r="GP62" s="73"/>
      <c r="GQ62" s="73"/>
      <c r="GR62" s="73"/>
      <c r="GS62" s="73"/>
      <c r="GT62" s="73"/>
      <c r="GU62" s="73"/>
      <c r="GV62" s="73"/>
      <c r="GW62" s="73"/>
      <c r="GX62" s="73"/>
      <c r="GY62" s="73"/>
      <c r="GZ62" s="73"/>
      <c r="HA62" s="73"/>
      <c r="HB62" s="73"/>
      <c r="HC62" s="73"/>
      <c r="HD62" s="73"/>
      <c r="HE62" s="73"/>
    </row>
    <row r="63" spans="1:213" s="43" customFormat="1" ht="31.5" customHeight="1" x14ac:dyDescent="0.25">
      <c r="A63" s="69">
        <f t="shared" si="3"/>
        <v>55</v>
      </c>
      <c r="B63" s="275" t="s">
        <v>557</v>
      </c>
      <c r="C63" s="275"/>
      <c r="D63" s="275"/>
      <c r="E63" s="275"/>
      <c r="F63" s="275"/>
      <c r="G63" s="72"/>
      <c r="H63" s="72"/>
      <c r="I63" s="54"/>
      <c r="J63" s="54"/>
      <c r="K63" s="54"/>
      <c r="L63" s="54"/>
      <c r="M63" s="54"/>
      <c r="N63" s="54"/>
      <c r="O63" s="54"/>
      <c r="P63" s="54"/>
      <c r="Q63" s="54"/>
      <c r="R63" s="54"/>
      <c r="S63" s="54"/>
      <c r="T63" s="54"/>
      <c r="U63" s="54"/>
      <c r="V63" s="54"/>
      <c r="W63" s="54"/>
      <c r="X63" s="54"/>
      <c r="Y63" s="54"/>
      <c r="Z63" s="54"/>
      <c r="AA63" s="54"/>
      <c r="AB63" s="54"/>
      <c r="AC63" s="54"/>
      <c r="AD63" s="54"/>
      <c r="AE63" s="54"/>
      <c r="AF63" s="54"/>
      <c r="AG63" s="54"/>
      <c r="AH63" s="54"/>
      <c r="AI63" s="54"/>
      <c r="AJ63" s="54"/>
      <c r="AK63" s="54"/>
      <c r="AL63" s="54"/>
      <c r="AM63" s="54"/>
      <c r="AN63" s="54"/>
      <c r="AO63" s="54"/>
      <c r="AP63" s="54"/>
      <c r="AQ63" s="54"/>
      <c r="AR63" s="54"/>
      <c r="AS63" s="54"/>
      <c r="AT63" s="54"/>
      <c r="AU63" s="54"/>
      <c r="AV63" s="54"/>
      <c r="AW63" s="54"/>
      <c r="AX63" s="54"/>
      <c r="AY63" s="54"/>
      <c r="AZ63" s="54"/>
      <c r="BA63" s="54"/>
      <c r="BB63" s="54"/>
      <c r="BC63" s="54"/>
      <c r="BD63" s="54"/>
      <c r="BE63" s="54"/>
      <c r="BF63" s="54"/>
      <c r="BG63" s="54"/>
      <c r="BH63" s="54"/>
      <c r="BI63" s="54"/>
      <c r="BJ63" s="54"/>
      <c r="BK63" s="54"/>
      <c r="BL63" s="54"/>
      <c r="BM63" s="54"/>
      <c r="BN63" s="54"/>
      <c r="BO63" s="54"/>
      <c r="BP63" s="54"/>
      <c r="BQ63" s="54"/>
      <c r="BR63" s="54"/>
      <c r="BS63" s="54"/>
      <c r="BT63" s="54"/>
      <c r="BU63" s="54"/>
      <c r="BV63" s="54"/>
      <c r="BW63" s="54"/>
      <c r="BX63" s="54"/>
      <c r="BY63" s="54"/>
      <c r="BZ63" s="54"/>
      <c r="CA63" s="54"/>
      <c r="CB63" s="54"/>
      <c r="CC63" s="54"/>
      <c r="CD63" s="54"/>
      <c r="CE63" s="54"/>
      <c r="CF63" s="54"/>
      <c r="CG63" s="54"/>
      <c r="CH63" s="54"/>
      <c r="CI63" s="54"/>
      <c r="CJ63" s="54"/>
      <c r="CK63" s="54"/>
      <c r="CL63" s="54"/>
      <c r="CM63" s="54"/>
      <c r="CN63" s="54"/>
      <c r="CO63" s="54"/>
      <c r="CP63" s="54"/>
      <c r="CQ63" s="54"/>
      <c r="CR63" s="54"/>
      <c r="CS63" s="54"/>
      <c r="CT63" s="54"/>
      <c r="CU63" s="54"/>
      <c r="CV63" s="54"/>
      <c r="CW63" s="54"/>
      <c r="CX63" s="54"/>
      <c r="CY63" s="54"/>
      <c r="CZ63" s="54"/>
      <c r="DA63" s="54"/>
      <c r="DB63" s="54"/>
      <c r="DC63" s="54"/>
      <c r="DD63" s="54"/>
      <c r="DE63" s="54"/>
      <c r="DF63" s="54"/>
      <c r="DG63" s="54"/>
      <c r="DH63" s="54"/>
      <c r="DI63" s="54"/>
      <c r="DJ63" s="54"/>
      <c r="DK63" s="54"/>
      <c r="DL63" s="54"/>
      <c r="DM63" s="54"/>
      <c r="DN63" s="54"/>
      <c r="DO63" s="54"/>
      <c r="DP63" s="54"/>
      <c r="DQ63" s="54"/>
      <c r="DR63" s="54"/>
      <c r="DS63" s="54"/>
      <c r="DT63" s="54"/>
      <c r="DU63" s="54"/>
      <c r="DV63" s="54"/>
      <c r="DW63" s="54"/>
      <c r="DX63" s="54"/>
      <c r="DY63" s="54"/>
      <c r="DZ63" s="54"/>
      <c r="EA63" s="54"/>
      <c r="EB63" s="54"/>
      <c r="EC63" s="54"/>
      <c r="ED63" s="54"/>
      <c r="EE63" s="54"/>
      <c r="EF63" s="54"/>
      <c r="EG63" s="54"/>
      <c r="EH63" s="54"/>
      <c r="EI63" s="54"/>
      <c r="EJ63" s="54"/>
      <c r="EK63" s="54"/>
      <c r="EL63" s="54"/>
      <c r="EM63" s="54"/>
      <c r="EN63" s="54"/>
      <c r="EO63" s="54"/>
      <c r="EP63" s="54"/>
      <c r="EQ63" s="54"/>
      <c r="ER63" s="54"/>
      <c r="ES63" s="54"/>
      <c r="ET63" s="54"/>
      <c r="EU63" s="54"/>
      <c r="EV63" s="54"/>
      <c r="EW63" s="54"/>
      <c r="EX63" s="54"/>
      <c r="EY63" s="54"/>
      <c r="EZ63" s="54"/>
      <c r="FA63" s="54"/>
      <c r="FB63" s="54"/>
      <c r="FC63" s="54"/>
      <c r="FD63" s="54"/>
      <c r="FE63" s="54"/>
      <c r="FF63" s="54"/>
      <c r="FG63" s="54"/>
      <c r="FH63" s="54"/>
      <c r="FI63" s="54"/>
      <c r="FJ63" s="54"/>
      <c r="FK63" s="54"/>
      <c r="FL63" s="54"/>
      <c r="FM63" s="54"/>
      <c r="FN63" s="54"/>
      <c r="FO63" s="54"/>
      <c r="FP63" s="54"/>
      <c r="FQ63" s="54"/>
      <c r="FR63" s="54"/>
      <c r="FS63" s="54"/>
      <c r="FT63" s="54"/>
      <c r="FU63" s="54"/>
      <c r="FV63" s="54"/>
      <c r="FW63" s="54"/>
      <c r="FX63" s="54"/>
      <c r="FY63" s="54"/>
      <c r="FZ63" s="54"/>
      <c r="GA63" s="54"/>
      <c r="GB63" s="54"/>
      <c r="GC63" s="54"/>
      <c r="GD63" s="54"/>
      <c r="GE63" s="54"/>
      <c r="GF63" s="54"/>
      <c r="GG63" s="54"/>
      <c r="GH63" s="54"/>
      <c r="GI63" s="54"/>
      <c r="GJ63" s="54"/>
      <c r="GK63" s="54"/>
      <c r="GL63" s="54"/>
      <c r="GM63" s="54"/>
      <c r="GN63" s="54"/>
      <c r="GO63" s="54"/>
      <c r="GP63" s="54"/>
      <c r="GQ63" s="54"/>
      <c r="GR63" s="54"/>
      <c r="GS63" s="54"/>
      <c r="GT63" s="54"/>
      <c r="GU63" s="54"/>
      <c r="GV63" s="54"/>
      <c r="GW63" s="54"/>
      <c r="GX63" s="54"/>
      <c r="GY63" s="54"/>
      <c r="GZ63" s="54"/>
      <c r="HA63" s="54"/>
      <c r="HB63" s="54"/>
      <c r="HC63" s="54"/>
      <c r="HD63" s="54"/>
      <c r="HE63" s="54"/>
    </row>
    <row r="64" spans="1:213" ht="78.75" x14ac:dyDescent="0.25">
      <c r="A64" s="69">
        <f t="shared" si="3"/>
        <v>56</v>
      </c>
      <c r="B64" s="56" t="s">
        <v>558</v>
      </c>
      <c r="C64" s="172" t="s">
        <v>210</v>
      </c>
      <c r="D64" s="230">
        <v>510</v>
      </c>
      <c r="E64" s="59">
        <v>510</v>
      </c>
      <c r="F64" s="5">
        <f>E64*100/D64</f>
        <v>100</v>
      </c>
      <c r="G64" s="73"/>
      <c r="H64" s="73"/>
      <c r="I64" s="73"/>
      <c r="J64" s="73"/>
      <c r="K64" s="73"/>
      <c r="L64" s="73"/>
      <c r="M64" s="73"/>
      <c r="N64" s="73"/>
      <c r="O64" s="73"/>
      <c r="P64" s="73"/>
      <c r="Q64" s="73"/>
      <c r="R64" s="73"/>
      <c r="S64" s="73"/>
      <c r="T64" s="73"/>
      <c r="U64" s="73"/>
      <c r="V64" s="73"/>
      <c r="W64" s="73"/>
      <c r="X64" s="73"/>
      <c r="Y64" s="73"/>
      <c r="Z64" s="73"/>
      <c r="AA64" s="73"/>
      <c r="AB64" s="73"/>
      <c r="AC64" s="73"/>
      <c r="AD64" s="73"/>
      <c r="AE64" s="73"/>
      <c r="AF64" s="73"/>
      <c r="AG64" s="73"/>
      <c r="AH64" s="73"/>
      <c r="AI64" s="73"/>
      <c r="AJ64" s="73"/>
      <c r="AK64" s="73"/>
      <c r="AL64" s="73"/>
      <c r="AM64" s="73"/>
      <c r="AN64" s="73"/>
      <c r="AO64" s="73"/>
      <c r="AP64" s="73"/>
      <c r="AQ64" s="73"/>
      <c r="AR64" s="73"/>
      <c r="AS64" s="73"/>
      <c r="AT64" s="73"/>
      <c r="AU64" s="73"/>
      <c r="AV64" s="73"/>
      <c r="AW64" s="73"/>
      <c r="AX64" s="73"/>
      <c r="AY64" s="73"/>
      <c r="AZ64" s="73"/>
      <c r="BA64" s="73"/>
      <c r="BB64" s="73"/>
      <c r="BC64" s="73"/>
      <c r="BD64" s="73"/>
      <c r="BE64" s="73"/>
      <c r="BF64" s="73"/>
      <c r="BG64" s="73"/>
      <c r="BH64" s="73"/>
      <c r="BI64" s="73"/>
      <c r="BJ64" s="73"/>
      <c r="BK64" s="73"/>
      <c r="BL64" s="73"/>
      <c r="BM64" s="73"/>
      <c r="BN64" s="73"/>
      <c r="BO64" s="73"/>
      <c r="BP64" s="73"/>
      <c r="BQ64" s="73"/>
      <c r="BR64" s="73"/>
      <c r="BS64" s="73"/>
      <c r="BT64" s="73"/>
      <c r="BU64" s="73"/>
      <c r="BV64" s="73"/>
      <c r="BW64" s="73"/>
      <c r="BX64" s="73"/>
      <c r="BY64" s="73"/>
      <c r="BZ64" s="73"/>
      <c r="CA64" s="73"/>
      <c r="CB64" s="73"/>
      <c r="CC64" s="73"/>
      <c r="CD64" s="73"/>
      <c r="CE64" s="73"/>
      <c r="CF64" s="73"/>
      <c r="CG64" s="73"/>
      <c r="CH64" s="73"/>
      <c r="CI64" s="73"/>
      <c r="CJ64" s="73"/>
      <c r="CK64" s="73"/>
      <c r="CL64" s="73"/>
      <c r="CM64" s="73"/>
      <c r="CN64" s="73"/>
      <c r="CO64" s="73"/>
      <c r="CP64" s="73"/>
      <c r="CQ64" s="73"/>
      <c r="CR64" s="73"/>
      <c r="CS64" s="73"/>
      <c r="CT64" s="73"/>
      <c r="CU64" s="73"/>
      <c r="CV64" s="73"/>
      <c r="CW64" s="73"/>
      <c r="CX64" s="73"/>
      <c r="CY64" s="73"/>
      <c r="CZ64" s="73"/>
      <c r="DA64" s="73"/>
      <c r="DB64" s="73"/>
      <c r="DC64" s="73"/>
      <c r="DD64" s="73"/>
      <c r="DE64" s="73"/>
      <c r="DF64" s="73"/>
      <c r="DG64" s="73"/>
      <c r="DH64" s="73"/>
      <c r="DI64" s="73"/>
      <c r="DJ64" s="73"/>
      <c r="DK64" s="73"/>
      <c r="DL64" s="73"/>
      <c r="DM64" s="73"/>
      <c r="DN64" s="73"/>
      <c r="DO64" s="73"/>
      <c r="DP64" s="73"/>
      <c r="DQ64" s="73"/>
      <c r="DR64" s="73"/>
      <c r="DS64" s="73"/>
      <c r="DT64" s="73"/>
      <c r="DU64" s="73"/>
      <c r="DV64" s="73"/>
      <c r="DW64" s="73"/>
      <c r="DX64" s="73"/>
      <c r="DY64" s="73"/>
      <c r="DZ64" s="73"/>
      <c r="EA64" s="73"/>
      <c r="EB64" s="73"/>
      <c r="EC64" s="73"/>
      <c r="ED64" s="73"/>
      <c r="EE64" s="73"/>
      <c r="EF64" s="73"/>
      <c r="EG64" s="73"/>
      <c r="EH64" s="73"/>
      <c r="EI64" s="73"/>
      <c r="EJ64" s="73"/>
      <c r="EK64" s="73"/>
      <c r="EL64" s="73"/>
      <c r="EM64" s="73"/>
      <c r="EN64" s="73"/>
      <c r="EO64" s="73"/>
      <c r="EP64" s="73"/>
      <c r="EQ64" s="73"/>
      <c r="ER64" s="73"/>
      <c r="ES64" s="73"/>
      <c r="ET64" s="73"/>
      <c r="EU64" s="73"/>
      <c r="EV64" s="73"/>
      <c r="EW64" s="73"/>
      <c r="EX64" s="73"/>
      <c r="EY64" s="73"/>
      <c r="EZ64" s="73"/>
      <c r="FA64" s="73"/>
      <c r="FB64" s="73"/>
      <c r="FC64" s="73"/>
      <c r="FD64" s="73"/>
      <c r="FE64" s="73"/>
      <c r="FF64" s="73"/>
      <c r="FG64" s="73"/>
      <c r="FH64" s="73"/>
      <c r="FI64" s="73"/>
      <c r="FJ64" s="73"/>
      <c r="FK64" s="73"/>
      <c r="FL64" s="73"/>
      <c r="FM64" s="73"/>
      <c r="FN64" s="73"/>
      <c r="FO64" s="73"/>
      <c r="FP64" s="73"/>
      <c r="FQ64" s="73"/>
      <c r="FR64" s="73"/>
      <c r="FS64" s="73"/>
      <c r="FT64" s="73"/>
      <c r="FU64" s="73"/>
      <c r="FV64" s="73"/>
      <c r="FW64" s="73"/>
      <c r="FX64" s="73"/>
      <c r="FY64" s="73"/>
      <c r="FZ64" s="73"/>
      <c r="GA64" s="73"/>
      <c r="GB64" s="73"/>
      <c r="GC64" s="73"/>
      <c r="GD64" s="73"/>
      <c r="GE64" s="73"/>
      <c r="GF64" s="73"/>
      <c r="GG64" s="73"/>
      <c r="GH64" s="73"/>
      <c r="GI64" s="73"/>
      <c r="GJ64" s="73"/>
      <c r="GK64" s="73"/>
      <c r="GL64" s="73"/>
      <c r="GM64" s="73"/>
      <c r="GN64" s="73"/>
      <c r="GO64" s="73"/>
      <c r="GP64" s="73"/>
      <c r="GQ64" s="73"/>
      <c r="GR64" s="73"/>
      <c r="GS64" s="73"/>
      <c r="GT64" s="73"/>
      <c r="GU64" s="73"/>
      <c r="GV64" s="73"/>
      <c r="GW64" s="73"/>
      <c r="GX64" s="73"/>
      <c r="GY64" s="73"/>
      <c r="GZ64" s="73"/>
      <c r="HA64" s="73"/>
      <c r="HB64" s="73"/>
      <c r="HC64" s="73"/>
      <c r="HD64" s="73"/>
      <c r="HE64" s="73"/>
    </row>
    <row r="65" spans="1:213" ht="48" customHeight="1" x14ac:dyDescent="0.25">
      <c r="A65" s="69">
        <f t="shared" si="3"/>
        <v>57</v>
      </c>
      <c r="B65" s="299" t="s">
        <v>761</v>
      </c>
      <c r="C65" s="299"/>
      <c r="D65" s="299"/>
      <c r="E65" s="299"/>
      <c r="F65" s="66">
        <f>AVERAGE(F68:F77)</f>
        <v>101.77548682703322</v>
      </c>
      <c r="G65" s="54"/>
      <c r="H65" s="54"/>
      <c r="I65" s="54"/>
      <c r="J65" s="54"/>
      <c r="K65" s="54"/>
      <c r="L65" s="54"/>
      <c r="M65" s="54"/>
      <c r="N65" s="54"/>
      <c r="O65" s="54"/>
      <c r="P65" s="54"/>
      <c r="Q65" s="54"/>
      <c r="R65" s="54"/>
      <c r="S65" s="54"/>
      <c r="T65" s="54"/>
      <c r="U65" s="54"/>
      <c r="V65" s="54"/>
      <c r="W65" s="54"/>
      <c r="X65" s="54"/>
      <c r="Y65" s="54"/>
      <c r="Z65" s="54"/>
      <c r="AA65" s="54"/>
      <c r="AB65" s="54"/>
      <c r="AC65" s="54"/>
      <c r="AD65" s="54"/>
      <c r="AE65" s="54"/>
      <c r="AF65" s="54"/>
      <c r="AG65" s="54"/>
      <c r="AH65" s="54"/>
      <c r="AI65" s="54"/>
      <c r="AJ65" s="54"/>
      <c r="AK65" s="54"/>
      <c r="AL65" s="54"/>
      <c r="AM65" s="54"/>
      <c r="AN65" s="54"/>
      <c r="AO65" s="54"/>
      <c r="AP65" s="54"/>
      <c r="AQ65" s="54"/>
      <c r="AR65" s="54"/>
      <c r="AS65" s="54"/>
      <c r="AT65" s="54"/>
      <c r="AU65" s="54"/>
      <c r="AV65" s="54"/>
      <c r="AW65" s="54"/>
      <c r="AX65" s="54"/>
      <c r="AY65" s="54"/>
      <c r="AZ65" s="54"/>
      <c r="BA65" s="54"/>
      <c r="BB65" s="54"/>
      <c r="BC65" s="54"/>
      <c r="BD65" s="54"/>
      <c r="BE65" s="54"/>
      <c r="BF65" s="54"/>
      <c r="BG65" s="54"/>
      <c r="BH65" s="54"/>
      <c r="BI65" s="54"/>
      <c r="BJ65" s="54"/>
      <c r="BK65" s="54"/>
      <c r="BL65" s="54"/>
      <c r="BM65" s="54"/>
      <c r="BN65" s="54"/>
      <c r="BO65" s="54"/>
      <c r="BP65" s="54"/>
      <c r="BQ65" s="54"/>
      <c r="BR65" s="54"/>
      <c r="BS65" s="54"/>
      <c r="BT65" s="54"/>
      <c r="BU65" s="54"/>
      <c r="BV65" s="54"/>
      <c r="BW65" s="54"/>
      <c r="BX65" s="54"/>
      <c r="BY65" s="54"/>
      <c r="BZ65" s="54"/>
      <c r="CA65" s="54"/>
      <c r="CB65" s="54"/>
      <c r="CC65" s="54"/>
      <c r="CD65" s="54"/>
      <c r="CE65" s="54"/>
      <c r="CF65" s="54"/>
      <c r="CG65" s="54"/>
      <c r="CH65" s="54"/>
      <c r="CI65" s="54"/>
      <c r="CJ65" s="54"/>
      <c r="CK65" s="54"/>
      <c r="CL65" s="54"/>
      <c r="CM65" s="54"/>
      <c r="CN65" s="54"/>
      <c r="CO65" s="54"/>
      <c r="CP65" s="54"/>
      <c r="CQ65" s="54"/>
      <c r="CR65" s="54"/>
      <c r="CS65" s="54"/>
      <c r="CT65" s="54"/>
      <c r="CU65" s="54"/>
      <c r="CV65" s="54"/>
      <c r="CW65" s="54"/>
      <c r="CX65" s="54"/>
      <c r="CY65" s="54"/>
      <c r="CZ65" s="54"/>
      <c r="DA65" s="54"/>
      <c r="DB65" s="54"/>
      <c r="DC65" s="54"/>
      <c r="DD65" s="54"/>
      <c r="DE65" s="54"/>
      <c r="DF65" s="54"/>
      <c r="DG65" s="54"/>
      <c r="DH65" s="54"/>
      <c r="DI65" s="54"/>
      <c r="DJ65" s="54"/>
      <c r="DK65" s="54"/>
      <c r="DL65" s="54"/>
      <c r="DM65" s="54"/>
      <c r="DN65" s="54"/>
      <c r="DO65" s="54"/>
      <c r="DP65" s="54"/>
      <c r="DQ65" s="54"/>
      <c r="DR65" s="54"/>
      <c r="DS65" s="54"/>
      <c r="DT65" s="54"/>
      <c r="DU65" s="54"/>
      <c r="DV65" s="54"/>
      <c r="DW65" s="54"/>
      <c r="DX65" s="54"/>
      <c r="DY65" s="54"/>
      <c r="DZ65" s="54"/>
      <c r="EA65" s="54"/>
      <c r="EB65" s="54"/>
      <c r="EC65" s="54"/>
      <c r="ED65" s="54"/>
      <c r="EE65" s="54"/>
      <c r="EF65" s="54"/>
      <c r="EG65" s="54"/>
      <c r="EH65" s="54"/>
      <c r="EI65" s="54"/>
      <c r="EJ65" s="54"/>
      <c r="EK65" s="54"/>
      <c r="EL65" s="54"/>
      <c r="EM65" s="54"/>
      <c r="EN65" s="54"/>
      <c r="EO65" s="54"/>
      <c r="EP65" s="54"/>
      <c r="EQ65" s="54"/>
      <c r="ER65" s="54"/>
      <c r="ES65" s="54"/>
      <c r="ET65" s="54"/>
      <c r="EU65" s="54"/>
      <c r="EV65" s="54"/>
      <c r="EW65" s="54"/>
      <c r="EX65" s="54"/>
      <c r="EY65" s="54"/>
      <c r="EZ65" s="54"/>
      <c r="FA65" s="54"/>
      <c r="FB65" s="54"/>
      <c r="FC65" s="54"/>
      <c r="FD65" s="54"/>
      <c r="FE65" s="54"/>
      <c r="FF65" s="54"/>
      <c r="FG65" s="54"/>
      <c r="FH65" s="54"/>
      <c r="FI65" s="54"/>
      <c r="FJ65" s="54"/>
      <c r="FK65" s="54"/>
      <c r="FL65" s="54"/>
      <c r="FM65" s="54"/>
      <c r="FN65" s="54"/>
      <c r="FO65" s="54"/>
      <c r="FP65" s="54"/>
      <c r="FQ65" s="54"/>
      <c r="FR65" s="54"/>
      <c r="FS65" s="54"/>
      <c r="FT65" s="54"/>
      <c r="FU65" s="54"/>
      <c r="FV65" s="54"/>
      <c r="FW65" s="54"/>
      <c r="FX65" s="54"/>
      <c r="FY65" s="54"/>
      <c r="FZ65" s="54"/>
      <c r="GA65" s="54"/>
      <c r="GB65" s="54"/>
      <c r="GC65" s="54"/>
      <c r="GD65" s="54"/>
      <c r="GE65" s="54"/>
      <c r="GF65" s="54"/>
      <c r="GG65" s="54"/>
      <c r="GH65" s="54"/>
      <c r="GI65" s="54"/>
      <c r="GJ65" s="54"/>
      <c r="GK65" s="54"/>
      <c r="GL65" s="54"/>
      <c r="GM65" s="54"/>
      <c r="GN65" s="54"/>
      <c r="GO65" s="54"/>
      <c r="GP65" s="54"/>
      <c r="GQ65" s="54"/>
      <c r="GR65" s="54"/>
      <c r="GS65" s="54"/>
      <c r="GT65" s="54"/>
      <c r="GU65" s="54"/>
      <c r="GV65" s="54"/>
      <c r="GW65" s="54"/>
      <c r="GX65" s="54"/>
      <c r="GY65" s="54"/>
      <c r="GZ65" s="54"/>
      <c r="HA65" s="54"/>
      <c r="HB65" s="54"/>
      <c r="HC65" s="54"/>
      <c r="HD65" s="54"/>
      <c r="HE65" s="54"/>
    </row>
    <row r="66" spans="1:213" ht="48" customHeight="1" x14ac:dyDescent="0.25">
      <c r="A66" s="69">
        <f t="shared" si="3"/>
        <v>58</v>
      </c>
      <c r="B66" s="275" t="s">
        <v>111</v>
      </c>
      <c r="C66" s="275"/>
      <c r="D66" s="275"/>
      <c r="E66" s="275"/>
      <c r="F66" s="275"/>
      <c r="G66" s="54"/>
      <c r="H66" s="54"/>
      <c r="I66" s="54"/>
      <c r="J66" s="54"/>
      <c r="K66" s="54"/>
      <c r="L66" s="54"/>
      <c r="M66" s="54"/>
      <c r="N66" s="54"/>
      <c r="O66" s="54"/>
      <c r="P66" s="54"/>
      <c r="Q66" s="54"/>
      <c r="R66" s="54"/>
      <c r="S66" s="54"/>
      <c r="T66" s="54"/>
      <c r="U66" s="54"/>
      <c r="V66" s="54"/>
      <c r="W66" s="54"/>
      <c r="X66" s="54"/>
      <c r="Y66" s="54"/>
      <c r="Z66" s="54"/>
      <c r="AA66" s="54"/>
      <c r="AB66" s="54"/>
      <c r="AC66" s="54"/>
      <c r="AD66" s="54"/>
      <c r="AE66" s="54"/>
      <c r="AF66" s="54"/>
      <c r="AG66" s="54"/>
      <c r="AH66" s="54"/>
      <c r="AI66" s="54"/>
      <c r="AJ66" s="54"/>
      <c r="AK66" s="54"/>
      <c r="AL66" s="54"/>
      <c r="AM66" s="54"/>
      <c r="AN66" s="54"/>
      <c r="AO66" s="54"/>
      <c r="AP66" s="54"/>
      <c r="AQ66" s="54"/>
      <c r="AR66" s="54"/>
      <c r="AS66" s="54"/>
      <c r="AT66" s="54"/>
      <c r="AU66" s="54"/>
      <c r="AV66" s="54"/>
      <c r="AW66" s="54"/>
      <c r="AX66" s="54"/>
      <c r="AY66" s="54"/>
      <c r="AZ66" s="54"/>
      <c r="BA66" s="54"/>
      <c r="BB66" s="54"/>
      <c r="BC66" s="54"/>
      <c r="BD66" s="54"/>
      <c r="BE66" s="54"/>
      <c r="BF66" s="54"/>
      <c r="BG66" s="54"/>
      <c r="BH66" s="54"/>
      <c r="BI66" s="54"/>
      <c r="BJ66" s="54"/>
      <c r="BK66" s="54"/>
      <c r="BL66" s="54"/>
      <c r="BM66" s="54"/>
      <c r="BN66" s="54"/>
      <c r="BO66" s="54"/>
      <c r="BP66" s="54"/>
      <c r="BQ66" s="54"/>
      <c r="BR66" s="54"/>
      <c r="BS66" s="54"/>
      <c r="BT66" s="54"/>
      <c r="BU66" s="54"/>
      <c r="BV66" s="54"/>
      <c r="BW66" s="54"/>
      <c r="BX66" s="54"/>
      <c r="BY66" s="54"/>
      <c r="BZ66" s="54"/>
      <c r="CA66" s="54"/>
      <c r="CB66" s="54"/>
      <c r="CC66" s="54"/>
      <c r="CD66" s="54"/>
      <c r="CE66" s="54"/>
      <c r="CF66" s="54"/>
      <c r="CG66" s="54"/>
      <c r="CH66" s="54"/>
      <c r="CI66" s="54"/>
      <c r="CJ66" s="54"/>
      <c r="CK66" s="54"/>
      <c r="CL66" s="54"/>
      <c r="CM66" s="54"/>
      <c r="CN66" s="54"/>
      <c r="CO66" s="54"/>
      <c r="CP66" s="54"/>
      <c r="CQ66" s="54"/>
      <c r="CR66" s="54"/>
      <c r="CS66" s="54"/>
      <c r="CT66" s="54"/>
      <c r="CU66" s="54"/>
      <c r="CV66" s="54"/>
      <c r="CW66" s="54"/>
      <c r="CX66" s="54"/>
      <c r="CY66" s="54"/>
      <c r="CZ66" s="54"/>
      <c r="DA66" s="54"/>
      <c r="DB66" s="54"/>
      <c r="DC66" s="54"/>
      <c r="DD66" s="54"/>
      <c r="DE66" s="54"/>
      <c r="DF66" s="54"/>
      <c r="DG66" s="54"/>
      <c r="DH66" s="54"/>
      <c r="DI66" s="54"/>
      <c r="DJ66" s="54"/>
      <c r="DK66" s="54"/>
      <c r="DL66" s="54"/>
      <c r="DM66" s="54"/>
      <c r="DN66" s="54"/>
      <c r="DO66" s="54"/>
      <c r="DP66" s="54"/>
      <c r="DQ66" s="54"/>
      <c r="DR66" s="54"/>
      <c r="DS66" s="54"/>
      <c r="DT66" s="54"/>
      <c r="DU66" s="54"/>
      <c r="DV66" s="54"/>
      <c r="DW66" s="54"/>
      <c r="DX66" s="54"/>
      <c r="DY66" s="54"/>
      <c r="DZ66" s="54"/>
      <c r="EA66" s="54"/>
      <c r="EB66" s="54"/>
      <c r="EC66" s="54"/>
      <c r="ED66" s="54"/>
      <c r="EE66" s="54"/>
      <c r="EF66" s="54"/>
      <c r="EG66" s="54"/>
      <c r="EH66" s="54"/>
      <c r="EI66" s="54"/>
      <c r="EJ66" s="54"/>
      <c r="EK66" s="54"/>
      <c r="EL66" s="54"/>
      <c r="EM66" s="54"/>
      <c r="EN66" s="54"/>
      <c r="EO66" s="54"/>
      <c r="EP66" s="54"/>
      <c r="EQ66" s="54"/>
      <c r="ER66" s="54"/>
      <c r="ES66" s="54"/>
      <c r="ET66" s="54"/>
      <c r="EU66" s="54"/>
      <c r="EV66" s="54"/>
      <c r="EW66" s="54"/>
      <c r="EX66" s="54"/>
      <c r="EY66" s="54"/>
      <c r="EZ66" s="54"/>
      <c r="FA66" s="54"/>
      <c r="FB66" s="54"/>
      <c r="FC66" s="54"/>
      <c r="FD66" s="54"/>
      <c r="FE66" s="54"/>
      <c r="FF66" s="54"/>
      <c r="FG66" s="54"/>
      <c r="FH66" s="54"/>
      <c r="FI66" s="54"/>
      <c r="FJ66" s="54"/>
      <c r="FK66" s="54"/>
      <c r="FL66" s="54"/>
      <c r="FM66" s="54"/>
      <c r="FN66" s="54"/>
      <c r="FO66" s="54"/>
      <c r="FP66" s="54"/>
      <c r="FQ66" s="54"/>
      <c r="FR66" s="54"/>
      <c r="FS66" s="54"/>
      <c r="FT66" s="54"/>
      <c r="FU66" s="54"/>
      <c r="FV66" s="54"/>
      <c r="FW66" s="54"/>
      <c r="FX66" s="54"/>
      <c r="FY66" s="54"/>
      <c r="FZ66" s="54"/>
      <c r="GA66" s="54"/>
      <c r="GB66" s="54"/>
      <c r="GC66" s="54"/>
      <c r="GD66" s="54"/>
      <c r="GE66" s="54"/>
      <c r="GF66" s="54"/>
      <c r="GG66" s="54"/>
      <c r="GH66" s="54"/>
      <c r="GI66" s="54"/>
      <c r="GJ66" s="54"/>
      <c r="GK66" s="54"/>
      <c r="GL66" s="54"/>
      <c r="GM66" s="54"/>
      <c r="GN66" s="54"/>
      <c r="GO66" s="54"/>
      <c r="GP66" s="54"/>
      <c r="GQ66" s="54"/>
      <c r="GR66" s="54"/>
      <c r="GS66" s="54"/>
      <c r="GT66" s="54"/>
      <c r="GU66" s="54"/>
      <c r="GV66" s="54"/>
      <c r="GW66" s="54"/>
      <c r="GX66" s="54"/>
      <c r="GY66" s="54"/>
      <c r="GZ66" s="54"/>
      <c r="HA66" s="54"/>
      <c r="HB66" s="54"/>
      <c r="HC66" s="54"/>
      <c r="HD66" s="54"/>
      <c r="HE66" s="54"/>
    </row>
    <row r="67" spans="1:213" ht="30.75" customHeight="1" x14ac:dyDescent="0.25">
      <c r="A67" s="69">
        <f t="shared" si="3"/>
        <v>59</v>
      </c>
      <c r="B67" s="275" t="s">
        <v>112</v>
      </c>
      <c r="C67" s="275"/>
      <c r="D67" s="275"/>
      <c r="E67" s="275"/>
      <c r="F67" s="275"/>
      <c r="G67" s="54"/>
      <c r="H67" s="54"/>
      <c r="I67" s="54"/>
      <c r="J67" s="54"/>
      <c r="K67" s="54"/>
      <c r="L67" s="54"/>
      <c r="M67" s="54"/>
      <c r="N67" s="54"/>
      <c r="O67" s="54"/>
      <c r="P67" s="54"/>
      <c r="Q67" s="54"/>
      <c r="R67" s="54"/>
      <c r="S67" s="54"/>
      <c r="T67" s="54"/>
      <c r="U67" s="54"/>
      <c r="V67" s="54"/>
      <c r="W67" s="54"/>
      <c r="X67" s="54"/>
      <c r="Y67" s="54"/>
      <c r="Z67" s="54"/>
      <c r="AA67" s="54"/>
      <c r="AB67" s="54"/>
      <c r="AC67" s="54"/>
      <c r="AD67" s="54"/>
      <c r="AE67" s="54"/>
      <c r="AF67" s="54"/>
      <c r="AG67" s="54"/>
      <c r="AH67" s="54"/>
      <c r="AI67" s="54"/>
      <c r="AJ67" s="54"/>
      <c r="AK67" s="54"/>
      <c r="AL67" s="54"/>
      <c r="AM67" s="54"/>
      <c r="AN67" s="54"/>
      <c r="AO67" s="54"/>
      <c r="AP67" s="54"/>
      <c r="AQ67" s="54"/>
      <c r="AR67" s="54"/>
      <c r="AS67" s="54"/>
      <c r="AT67" s="54"/>
      <c r="AU67" s="54"/>
      <c r="AV67" s="54"/>
      <c r="AW67" s="54"/>
      <c r="AX67" s="54"/>
      <c r="AY67" s="54"/>
      <c r="AZ67" s="54"/>
      <c r="BA67" s="54"/>
      <c r="BB67" s="54"/>
      <c r="BC67" s="54"/>
      <c r="BD67" s="54"/>
      <c r="BE67" s="54"/>
      <c r="BF67" s="54"/>
      <c r="BG67" s="54"/>
      <c r="BH67" s="54"/>
      <c r="BI67" s="54"/>
      <c r="BJ67" s="54"/>
      <c r="BK67" s="54"/>
      <c r="BL67" s="54"/>
      <c r="BM67" s="54"/>
      <c r="BN67" s="54"/>
      <c r="BO67" s="54"/>
      <c r="BP67" s="54"/>
      <c r="BQ67" s="54"/>
      <c r="BR67" s="54"/>
      <c r="BS67" s="54"/>
      <c r="BT67" s="54"/>
      <c r="BU67" s="54"/>
      <c r="BV67" s="54"/>
      <c r="BW67" s="54"/>
      <c r="BX67" s="54"/>
      <c r="BY67" s="54"/>
      <c r="BZ67" s="54"/>
      <c r="CA67" s="54"/>
      <c r="CB67" s="54"/>
      <c r="CC67" s="54"/>
      <c r="CD67" s="54"/>
      <c r="CE67" s="54"/>
      <c r="CF67" s="54"/>
      <c r="CG67" s="54"/>
      <c r="CH67" s="54"/>
      <c r="CI67" s="54"/>
      <c r="CJ67" s="54"/>
      <c r="CK67" s="54"/>
      <c r="CL67" s="54"/>
      <c r="CM67" s="54"/>
      <c r="CN67" s="54"/>
      <c r="CO67" s="54"/>
      <c r="CP67" s="54"/>
      <c r="CQ67" s="54"/>
      <c r="CR67" s="54"/>
      <c r="CS67" s="54"/>
      <c r="CT67" s="54"/>
      <c r="CU67" s="54"/>
      <c r="CV67" s="54"/>
      <c r="CW67" s="54"/>
      <c r="CX67" s="54"/>
      <c r="CY67" s="54"/>
      <c r="CZ67" s="54"/>
      <c r="DA67" s="54"/>
      <c r="DB67" s="54"/>
      <c r="DC67" s="54"/>
      <c r="DD67" s="54"/>
      <c r="DE67" s="54"/>
      <c r="DF67" s="54"/>
      <c r="DG67" s="54"/>
      <c r="DH67" s="54"/>
      <c r="DI67" s="54"/>
      <c r="DJ67" s="54"/>
      <c r="DK67" s="54"/>
      <c r="DL67" s="54"/>
      <c r="DM67" s="54"/>
      <c r="DN67" s="54"/>
      <c r="DO67" s="54"/>
      <c r="DP67" s="54"/>
      <c r="DQ67" s="54"/>
      <c r="DR67" s="54"/>
      <c r="DS67" s="54"/>
      <c r="DT67" s="54"/>
      <c r="DU67" s="54"/>
      <c r="DV67" s="54"/>
      <c r="DW67" s="54"/>
      <c r="DX67" s="54"/>
      <c r="DY67" s="54"/>
      <c r="DZ67" s="54"/>
      <c r="EA67" s="54"/>
      <c r="EB67" s="54"/>
      <c r="EC67" s="54"/>
      <c r="ED67" s="54"/>
      <c r="EE67" s="54"/>
      <c r="EF67" s="54"/>
      <c r="EG67" s="54"/>
      <c r="EH67" s="54"/>
      <c r="EI67" s="54"/>
      <c r="EJ67" s="54"/>
      <c r="EK67" s="54"/>
      <c r="EL67" s="54"/>
      <c r="EM67" s="54"/>
      <c r="EN67" s="54"/>
      <c r="EO67" s="54"/>
      <c r="EP67" s="54"/>
      <c r="EQ67" s="54"/>
      <c r="ER67" s="54"/>
      <c r="ES67" s="54"/>
      <c r="ET67" s="54"/>
      <c r="EU67" s="54"/>
      <c r="EV67" s="54"/>
      <c r="EW67" s="54"/>
      <c r="EX67" s="54"/>
      <c r="EY67" s="54"/>
      <c r="EZ67" s="54"/>
      <c r="FA67" s="54"/>
      <c r="FB67" s="54"/>
      <c r="FC67" s="54"/>
      <c r="FD67" s="54"/>
      <c r="FE67" s="54"/>
      <c r="FF67" s="54"/>
      <c r="FG67" s="54"/>
      <c r="FH67" s="54"/>
      <c r="FI67" s="54"/>
      <c r="FJ67" s="54"/>
      <c r="FK67" s="54"/>
      <c r="FL67" s="54"/>
      <c r="FM67" s="54"/>
      <c r="FN67" s="54"/>
      <c r="FO67" s="54"/>
      <c r="FP67" s="54"/>
      <c r="FQ67" s="54"/>
      <c r="FR67" s="54"/>
      <c r="FS67" s="54"/>
      <c r="FT67" s="54"/>
      <c r="FU67" s="54"/>
      <c r="FV67" s="54"/>
      <c r="FW67" s="54"/>
      <c r="FX67" s="54"/>
      <c r="FY67" s="54"/>
      <c r="FZ67" s="54"/>
      <c r="GA67" s="54"/>
      <c r="GB67" s="54"/>
      <c r="GC67" s="54"/>
      <c r="GD67" s="54"/>
      <c r="GE67" s="54"/>
      <c r="GF67" s="54"/>
      <c r="GG67" s="54"/>
      <c r="GH67" s="54"/>
      <c r="GI67" s="54"/>
      <c r="GJ67" s="54"/>
      <c r="GK67" s="54"/>
      <c r="GL67" s="54"/>
      <c r="GM67" s="54"/>
      <c r="GN67" s="54"/>
      <c r="GO67" s="54"/>
      <c r="GP67" s="54"/>
      <c r="GQ67" s="54"/>
      <c r="GR67" s="54"/>
      <c r="GS67" s="54"/>
      <c r="GT67" s="54"/>
      <c r="GU67" s="54"/>
      <c r="GV67" s="54"/>
      <c r="GW67" s="54"/>
      <c r="GX67" s="54"/>
      <c r="GY67" s="54"/>
      <c r="GZ67" s="54"/>
      <c r="HA67" s="54"/>
      <c r="HB67" s="54"/>
      <c r="HC67" s="54"/>
      <c r="HD67" s="54"/>
      <c r="HE67" s="54"/>
    </row>
    <row r="68" spans="1:213" ht="63" customHeight="1" x14ac:dyDescent="0.25">
      <c r="A68" s="69">
        <f t="shared" si="3"/>
        <v>60</v>
      </c>
      <c r="B68" s="56" t="s">
        <v>113</v>
      </c>
      <c r="C68" s="214" t="s">
        <v>96</v>
      </c>
      <c r="D68" s="230">
        <v>100</v>
      </c>
      <c r="E68" s="59">
        <v>100</v>
      </c>
      <c r="F68" s="5">
        <f>E68*100/D68</f>
        <v>100</v>
      </c>
      <c r="G68" s="73"/>
      <c r="H68" s="73"/>
      <c r="I68" s="73"/>
      <c r="J68" s="73"/>
      <c r="K68" s="73"/>
      <c r="L68" s="73"/>
      <c r="M68" s="73"/>
      <c r="N68" s="73"/>
      <c r="O68" s="73"/>
      <c r="P68" s="73"/>
      <c r="Q68" s="73"/>
      <c r="R68" s="73"/>
      <c r="S68" s="73"/>
      <c r="T68" s="73"/>
      <c r="U68" s="73"/>
      <c r="V68" s="73"/>
      <c r="W68" s="73"/>
      <c r="X68" s="73"/>
      <c r="Y68" s="73"/>
      <c r="Z68" s="73"/>
      <c r="AA68" s="73"/>
      <c r="AB68" s="73"/>
      <c r="AC68" s="73"/>
      <c r="AD68" s="73"/>
      <c r="AE68" s="73"/>
      <c r="AF68" s="73"/>
      <c r="AG68" s="73"/>
      <c r="AH68" s="73"/>
      <c r="AI68" s="73"/>
      <c r="AJ68" s="73"/>
      <c r="AK68" s="73"/>
      <c r="AL68" s="73"/>
      <c r="AM68" s="73"/>
      <c r="AN68" s="73"/>
      <c r="AO68" s="73"/>
      <c r="AP68" s="73"/>
      <c r="AQ68" s="73"/>
      <c r="AR68" s="73"/>
      <c r="AS68" s="73"/>
      <c r="AT68" s="73"/>
      <c r="AU68" s="73"/>
      <c r="AV68" s="73"/>
      <c r="AW68" s="73"/>
      <c r="AX68" s="73"/>
      <c r="AY68" s="73"/>
      <c r="AZ68" s="73"/>
      <c r="BA68" s="73"/>
      <c r="BB68" s="73"/>
      <c r="BC68" s="73"/>
      <c r="BD68" s="73"/>
      <c r="BE68" s="73"/>
      <c r="BF68" s="73"/>
      <c r="BG68" s="73"/>
      <c r="BH68" s="73"/>
      <c r="BI68" s="73"/>
      <c r="BJ68" s="73"/>
      <c r="BK68" s="73"/>
      <c r="BL68" s="73"/>
      <c r="BM68" s="73"/>
      <c r="BN68" s="73"/>
      <c r="BO68" s="73"/>
      <c r="BP68" s="73"/>
      <c r="BQ68" s="73"/>
      <c r="BR68" s="73"/>
      <c r="BS68" s="73"/>
      <c r="BT68" s="73"/>
      <c r="BU68" s="73"/>
      <c r="BV68" s="73"/>
      <c r="BW68" s="73"/>
      <c r="BX68" s="73"/>
      <c r="BY68" s="73"/>
      <c r="BZ68" s="73"/>
      <c r="CA68" s="73"/>
      <c r="CB68" s="73"/>
      <c r="CC68" s="73"/>
      <c r="CD68" s="73"/>
      <c r="CE68" s="73"/>
      <c r="CF68" s="73"/>
      <c r="CG68" s="73"/>
      <c r="CH68" s="73"/>
      <c r="CI68" s="73"/>
      <c r="CJ68" s="73"/>
      <c r="CK68" s="73"/>
      <c r="CL68" s="73"/>
      <c r="CM68" s="73"/>
      <c r="CN68" s="73"/>
      <c r="CO68" s="73"/>
      <c r="CP68" s="73"/>
      <c r="CQ68" s="73"/>
      <c r="CR68" s="73"/>
      <c r="CS68" s="73"/>
      <c r="CT68" s="73"/>
      <c r="CU68" s="73"/>
      <c r="CV68" s="73"/>
      <c r="CW68" s="73"/>
      <c r="CX68" s="73"/>
      <c r="CY68" s="73"/>
      <c r="CZ68" s="73"/>
      <c r="DA68" s="73"/>
      <c r="DB68" s="73"/>
      <c r="DC68" s="73"/>
      <c r="DD68" s="73"/>
      <c r="DE68" s="73"/>
      <c r="DF68" s="73"/>
      <c r="DG68" s="73"/>
      <c r="DH68" s="73"/>
      <c r="DI68" s="73"/>
      <c r="DJ68" s="73"/>
      <c r="DK68" s="73"/>
      <c r="DL68" s="73"/>
      <c r="DM68" s="73"/>
      <c r="DN68" s="73"/>
      <c r="DO68" s="73"/>
      <c r="DP68" s="73"/>
      <c r="DQ68" s="73"/>
      <c r="DR68" s="73"/>
      <c r="DS68" s="73"/>
      <c r="DT68" s="73"/>
      <c r="DU68" s="73"/>
      <c r="DV68" s="73"/>
      <c r="DW68" s="73"/>
      <c r="DX68" s="73"/>
      <c r="DY68" s="73"/>
      <c r="DZ68" s="73"/>
      <c r="EA68" s="73"/>
      <c r="EB68" s="73"/>
      <c r="EC68" s="73"/>
      <c r="ED68" s="73"/>
      <c r="EE68" s="73"/>
      <c r="EF68" s="73"/>
      <c r="EG68" s="73"/>
      <c r="EH68" s="73"/>
      <c r="EI68" s="73"/>
      <c r="EJ68" s="73"/>
      <c r="EK68" s="73"/>
      <c r="EL68" s="73"/>
      <c r="EM68" s="73"/>
      <c r="EN68" s="73"/>
      <c r="EO68" s="73"/>
      <c r="EP68" s="73"/>
      <c r="EQ68" s="73"/>
      <c r="ER68" s="73"/>
      <c r="ES68" s="73"/>
      <c r="ET68" s="73"/>
      <c r="EU68" s="73"/>
      <c r="EV68" s="73"/>
      <c r="EW68" s="73"/>
      <c r="EX68" s="73"/>
      <c r="EY68" s="73"/>
      <c r="EZ68" s="73"/>
      <c r="FA68" s="73"/>
      <c r="FB68" s="73"/>
      <c r="FC68" s="73"/>
      <c r="FD68" s="73"/>
      <c r="FE68" s="73"/>
      <c r="FF68" s="73"/>
      <c r="FG68" s="73"/>
      <c r="FH68" s="73"/>
      <c r="FI68" s="73"/>
      <c r="FJ68" s="73"/>
      <c r="FK68" s="73"/>
      <c r="FL68" s="73"/>
      <c r="FM68" s="73"/>
      <c r="FN68" s="73"/>
      <c r="FO68" s="73"/>
      <c r="FP68" s="73"/>
      <c r="FQ68" s="73"/>
      <c r="FR68" s="73"/>
      <c r="FS68" s="73"/>
      <c r="FT68" s="73"/>
      <c r="FU68" s="73"/>
      <c r="FV68" s="73"/>
      <c r="FW68" s="73"/>
      <c r="FX68" s="73"/>
      <c r="FY68" s="73"/>
      <c r="FZ68" s="73"/>
      <c r="GA68" s="73"/>
      <c r="GB68" s="73"/>
      <c r="GC68" s="73"/>
      <c r="GD68" s="73"/>
      <c r="GE68" s="73"/>
      <c r="GF68" s="73"/>
      <c r="GG68" s="73"/>
      <c r="GH68" s="73"/>
      <c r="GI68" s="73"/>
      <c r="GJ68" s="73"/>
      <c r="GK68" s="73"/>
      <c r="GL68" s="73"/>
      <c r="GM68" s="73"/>
      <c r="GN68" s="73"/>
      <c r="GO68" s="73"/>
      <c r="GP68" s="73"/>
      <c r="GQ68" s="73"/>
      <c r="GR68" s="73"/>
      <c r="GS68" s="73"/>
      <c r="GT68" s="73"/>
      <c r="GU68" s="73"/>
      <c r="GV68" s="73"/>
      <c r="GW68" s="73"/>
      <c r="GX68" s="73"/>
      <c r="GY68" s="73"/>
      <c r="GZ68" s="73"/>
      <c r="HA68" s="73"/>
      <c r="HB68" s="73"/>
      <c r="HC68" s="73"/>
      <c r="HD68" s="73"/>
      <c r="HE68" s="73"/>
    </row>
    <row r="69" spans="1:213" ht="32.25" customHeight="1" x14ac:dyDescent="0.25">
      <c r="A69" s="69">
        <f t="shared" si="3"/>
        <v>61</v>
      </c>
      <c r="B69" s="56" t="s">
        <v>114</v>
      </c>
      <c r="C69" s="214" t="s">
        <v>96</v>
      </c>
      <c r="D69" s="230">
        <v>100</v>
      </c>
      <c r="E69" s="59">
        <v>100</v>
      </c>
      <c r="F69" s="5">
        <f>E69*100/D69</f>
        <v>100</v>
      </c>
      <c r="G69" s="54"/>
      <c r="H69" s="54"/>
      <c r="I69" s="54"/>
      <c r="J69" s="54"/>
      <c r="K69" s="54"/>
      <c r="L69" s="54"/>
      <c r="M69" s="54"/>
      <c r="N69" s="54"/>
      <c r="O69" s="54"/>
      <c r="P69" s="54"/>
      <c r="Q69" s="54"/>
      <c r="R69" s="54"/>
      <c r="S69" s="54"/>
      <c r="T69" s="54"/>
      <c r="U69" s="54"/>
      <c r="V69" s="54"/>
      <c r="W69" s="54"/>
      <c r="X69" s="54"/>
      <c r="Y69" s="54"/>
      <c r="Z69" s="54"/>
      <c r="AA69" s="54"/>
      <c r="AB69" s="54"/>
      <c r="AC69" s="54"/>
      <c r="AD69" s="54"/>
      <c r="AE69" s="54"/>
      <c r="AF69" s="54"/>
      <c r="AG69" s="54"/>
      <c r="AH69" s="54"/>
      <c r="AI69" s="54"/>
      <c r="AJ69" s="54"/>
      <c r="AK69" s="54"/>
      <c r="AL69" s="54"/>
      <c r="AM69" s="54"/>
      <c r="AN69" s="54"/>
      <c r="AO69" s="54"/>
      <c r="AP69" s="54"/>
      <c r="AQ69" s="54"/>
      <c r="AR69" s="54"/>
      <c r="AS69" s="54"/>
      <c r="AT69" s="54"/>
      <c r="AU69" s="54"/>
      <c r="AV69" s="54"/>
      <c r="AW69" s="54"/>
      <c r="AX69" s="54"/>
      <c r="AY69" s="54"/>
      <c r="AZ69" s="54"/>
      <c r="BA69" s="54"/>
      <c r="BB69" s="54"/>
      <c r="BC69" s="54"/>
      <c r="BD69" s="54"/>
      <c r="BE69" s="54"/>
      <c r="BF69" s="54"/>
      <c r="BG69" s="54"/>
      <c r="BH69" s="54"/>
      <c r="BI69" s="54"/>
      <c r="BJ69" s="54"/>
      <c r="BK69" s="54"/>
      <c r="BL69" s="54"/>
      <c r="BM69" s="54"/>
      <c r="BN69" s="54"/>
      <c r="BO69" s="54"/>
      <c r="BP69" s="54"/>
      <c r="BQ69" s="54"/>
      <c r="BR69" s="54"/>
      <c r="BS69" s="54"/>
      <c r="BT69" s="54"/>
      <c r="BU69" s="54"/>
      <c r="BV69" s="54"/>
      <c r="BW69" s="54"/>
      <c r="BX69" s="54"/>
      <c r="BY69" s="54"/>
      <c r="BZ69" s="54"/>
      <c r="CA69" s="54"/>
      <c r="CB69" s="54"/>
      <c r="CC69" s="54"/>
      <c r="CD69" s="54"/>
      <c r="CE69" s="54"/>
      <c r="CF69" s="54"/>
      <c r="CG69" s="54"/>
      <c r="CH69" s="54"/>
      <c r="CI69" s="54"/>
      <c r="CJ69" s="54"/>
      <c r="CK69" s="54"/>
      <c r="CL69" s="54"/>
      <c r="CM69" s="54"/>
      <c r="CN69" s="54"/>
      <c r="CO69" s="54"/>
      <c r="CP69" s="54"/>
      <c r="CQ69" s="54"/>
      <c r="CR69" s="54"/>
      <c r="CS69" s="54"/>
      <c r="CT69" s="54"/>
      <c r="CU69" s="54"/>
      <c r="CV69" s="54"/>
      <c r="CW69" s="54"/>
      <c r="CX69" s="54"/>
      <c r="CY69" s="54"/>
      <c r="CZ69" s="54"/>
      <c r="DA69" s="54"/>
      <c r="DB69" s="54"/>
      <c r="DC69" s="54"/>
      <c r="DD69" s="54"/>
      <c r="DE69" s="54"/>
      <c r="DF69" s="54"/>
      <c r="DG69" s="54"/>
      <c r="DH69" s="54"/>
      <c r="DI69" s="54"/>
      <c r="DJ69" s="54"/>
      <c r="DK69" s="54"/>
      <c r="DL69" s="54"/>
      <c r="DM69" s="54"/>
      <c r="DN69" s="54"/>
      <c r="DO69" s="54"/>
      <c r="DP69" s="54"/>
      <c r="DQ69" s="54"/>
      <c r="DR69" s="54"/>
      <c r="DS69" s="54"/>
      <c r="DT69" s="54"/>
      <c r="DU69" s="54"/>
      <c r="DV69" s="54"/>
      <c r="DW69" s="54"/>
      <c r="DX69" s="54"/>
      <c r="DY69" s="54"/>
      <c r="DZ69" s="54"/>
      <c r="EA69" s="54"/>
      <c r="EB69" s="54"/>
      <c r="EC69" s="54"/>
      <c r="ED69" s="54"/>
      <c r="EE69" s="54"/>
      <c r="EF69" s="54"/>
      <c r="EG69" s="54"/>
      <c r="EH69" s="54"/>
      <c r="EI69" s="54"/>
      <c r="EJ69" s="54"/>
      <c r="EK69" s="54"/>
      <c r="EL69" s="54"/>
      <c r="EM69" s="54"/>
      <c r="EN69" s="54"/>
      <c r="EO69" s="54"/>
      <c r="EP69" s="54"/>
      <c r="EQ69" s="54"/>
      <c r="ER69" s="54"/>
      <c r="ES69" s="54"/>
      <c r="ET69" s="54"/>
      <c r="EU69" s="54"/>
      <c r="EV69" s="54"/>
      <c r="EW69" s="54"/>
      <c r="EX69" s="54"/>
      <c r="EY69" s="54"/>
      <c r="EZ69" s="54"/>
      <c r="FA69" s="54"/>
      <c r="FB69" s="54"/>
      <c r="FC69" s="54"/>
      <c r="FD69" s="54"/>
      <c r="FE69" s="54"/>
      <c r="FF69" s="54"/>
      <c r="FG69" s="54"/>
      <c r="FH69" s="54"/>
      <c r="FI69" s="54"/>
      <c r="FJ69" s="54"/>
      <c r="FK69" s="54"/>
      <c r="FL69" s="54"/>
      <c r="FM69" s="54"/>
      <c r="FN69" s="54"/>
      <c r="FO69" s="54"/>
      <c r="FP69" s="54"/>
      <c r="FQ69" s="54"/>
      <c r="FR69" s="54"/>
      <c r="FS69" s="54"/>
      <c r="FT69" s="54"/>
      <c r="FU69" s="54"/>
      <c r="FV69" s="54"/>
      <c r="FW69" s="54"/>
      <c r="FX69" s="54"/>
      <c r="FY69" s="54"/>
      <c r="FZ69" s="54"/>
      <c r="GA69" s="54"/>
      <c r="GB69" s="54"/>
      <c r="GC69" s="54"/>
      <c r="GD69" s="54"/>
      <c r="GE69" s="54"/>
      <c r="GF69" s="54"/>
      <c r="GG69" s="54"/>
      <c r="GH69" s="54"/>
      <c r="GI69" s="54"/>
      <c r="GJ69" s="54"/>
      <c r="GK69" s="54"/>
      <c r="GL69" s="54"/>
      <c r="GM69" s="54"/>
      <c r="GN69" s="54"/>
      <c r="GO69" s="54"/>
      <c r="GP69" s="54"/>
      <c r="GQ69" s="54"/>
      <c r="GR69" s="54"/>
      <c r="GS69" s="54"/>
      <c r="GT69" s="54"/>
      <c r="GU69" s="54"/>
      <c r="GV69" s="54"/>
      <c r="GW69" s="54"/>
      <c r="GX69" s="54"/>
      <c r="GY69" s="54"/>
      <c r="GZ69" s="54"/>
      <c r="HA69" s="54"/>
      <c r="HB69" s="54"/>
      <c r="HC69" s="54"/>
      <c r="HD69" s="54"/>
      <c r="HE69" s="54"/>
    </row>
    <row r="70" spans="1:213" ht="31.5" x14ac:dyDescent="0.25">
      <c r="A70" s="69">
        <f t="shared" si="3"/>
        <v>62</v>
      </c>
      <c r="B70" s="56" t="s">
        <v>115</v>
      </c>
      <c r="C70" s="214" t="s">
        <v>96</v>
      </c>
      <c r="D70" s="230">
        <v>97</v>
      </c>
      <c r="E70" s="59">
        <v>100</v>
      </c>
      <c r="F70" s="5">
        <f>E70*100/D70</f>
        <v>103.09278350515464</v>
      </c>
      <c r="G70" s="54"/>
      <c r="H70" s="54"/>
      <c r="I70" s="54"/>
      <c r="J70" s="54"/>
      <c r="K70" s="54"/>
      <c r="L70" s="54"/>
      <c r="M70" s="54"/>
      <c r="N70" s="54"/>
      <c r="O70" s="54"/>
      <c r="P70" s="54"/>
      <c r="Q70" s="54"/>
      <c r="R70" s="54"/>
      <c r="S70" s="54"/>
      <c r="T70" s="54"/>
      <c r="U70" s="54"/>
      <c r="V70" s="54"/>
      <c r="W70" s="54"/>
      <c r="X70" s="54"/>
      <c r="Y70" s="54"/>
      <c r="Z70" s="54"/>
      <c r="AA70" s="54"/>
      <c r="AB70" s="54"/>
      <c r="AC70" s="54"/>
      <c r="AD70" s="54"/>
      <c r="AE70" s="54"/>
      <c r="AF70" s="54"/>
      <c r="AG70" s="54"/>
      <c r="AH70" s="54"/>
      <c r="AI70" s="54"/>
      <c r="AJ70" s="54"/>
      <c r="AK70" s="54"/>
      <c r="AL70" s="54"/>
      <c r="AM70" s="54"/>
      <c r="AN70" s="54"/>
      <c r="AO70" s="54"/>
      <c r="AP70" s="54"/>
      <c r="AQ70" s="54"/>
      <c r="AR70" s="54"/>
      <c r="AS70" s="54"/>
      <c r="AT70" s="54"/>
      <c r="AU70" s="54"/>
      <c r="AV70" s="54"/>
      <c r="AW70" s="54"/>
      <c r="AX70" s="54"/>
      <c r="AY70" s="54"/>
      <c r="AZ70" s="54"/>
      <c r="BA70" s="54"/>
      <c r="BB70" s="54"/>
      <c r="BC70" s="54"/>
      <c r="BD70" s="54"/>
      <c r="BE70" s="54"/>
      <c r="BF70" s="54"/>
      <c r="BG70" s="54"/>
      <c r="BH70" s="54"/>
      <c r="BI70" s="54"/>
      <c r="BJ70" s="54"/>
      <c r="BK70" s="54"/>
      <c r="BL70" s="54"/>
      <c r="BM70" s="54"/>
      <c r="BN70" s="54"/>
      <c r="BO70" s="54"/>
      <c r="BP70" s="54"/>
      <c r="BQ70" s="54"/>
      <c r="BR70" s="54"/>
      <c r="BS70" s="54"/>
      <c r="BT70" s="54"/>
      <c r="BU70" s="54"/>
      <c r="BV70" s="54"/>
      <c r="BW70" s="54"/>
      <c r="BX70" s="54"/>
      <c r="BY70" s="54"/>
      <c r="BZ70" s="54"/>
      <c r="CA70" s="54"/>
      <c r="CB70" s="54"/>
      <c r="CC70" s="54"/>
      <c r="CD70" s="54"/>
      <c r="CE70" s="54"/>
      <c r="CF70" s="54"/>
      <c r="CG70" s="54"/>
      <c r="CH70" s="54"/>
      <c r="CI70" s="54"/>
      <c r="CJ70" s="54"/>
      <c r="CK70" s="54"/>
      <c r="CL70" s="54"/>
      <c r="CM70" s="54"/>
      <c r="CN70" s="54"/>
      <c r="CO70" s="54"/>
      <c r="CP70" s="54"/>
      <c r="CQ70" s="54"/>
      <c r="CR70" s="54"/>
      <c r="CS70" s="54"/>
      <c r="CT70" s="54"/>
      <c r="CU70" s="54"/>
      <c r="CV70" s="54"/>
      <c r="CW70" s="54"/>
      <c r="CX70" s="54"/>
      <c r="CY70" s="54"/>
      <c r="CZ70" s="54"/>
      <c r="DA70" s="54"/>
      <c r="DB70" s="54"/>
      <c r="DC70" s="54"/>
      <c r="DD70" s="54"/>
      <c r="DE70" s="54"/>
      <c r="DF70" s="54"/>
      <c r="DG70" s="54"/>
      <c r="DH70" s="54"/>
      <c r="DI70" s="54"/>
      <c r="DJ70" s="54"/>
      <c r="DK70" s="54"/>
      <c r="DL70" s="54"/>
      <c r="DM70" s="54"/>
      <c r="DN70" s="54"/>
      <c r="DO70" s="54"/>
      <c r="DP70" s="54"/>
      <c r="DQ70" s="54"/>
      <c r="DR70" s="54"/>
      <c r="DS70" s="54"/>
      <c r="DT70" s="54"/>
      <c r="DU70" s="54"/>
      <c r="DV70" s="54"/>
      <c r="DW70" s="54"/>
      <c r="DX70" s="54"/>
      <c r="DY70" s="54"/>
      <c r="DZ70" s="54"/>
      <c r="EA70" s="54"/>
      <c r="EB70" s="54"/>
      <c r="EC70" s="54"/>
      <c r="ED70" s="54"/>
      <c r="EE70" s="54"/>
      <c r="EF70" s="54"/>
      <c r="EG70" s="54"/>
      <c r="EH70" s="54"/>
      <c r="EI70" s="54"/>
      <c r="EJ70" s="54"/>
      <c r="EK70" s="54"/>
      <c r="EL70" s="54"/>
      <c r="EM70" s="54"/>
      <c r="EN70" s="54"/>
      <c r="EO70" s="54"/>
      <c r="EP70" s="54"/>
      <c r="EQ70" s="54"/>
      <c r="ER70" s="54"/>
      <c r="ES70" s="54"/>
      <c r="ET70" s="54"/>
      <c r="EU70" s="54"/>
      <c r="EV70" s="54"/>
      <c r="EW70" s="54"/>
      <c r="EX70" s="54"/>
      <c r="EY70" s="54"/>
      <c r="EZ70" s="54"/>
      <c r="FA70" s="54"/>
      <c r="FB70" s="54"/>
      <c r="FC70" s="54"/>
      <c r="FD70" s="54"/>
      <c r="FE70" s="54"/>
      <c r="FF70" s="54"/>
      <c r="FG70" s="54"/>
      <c r="FH70" s="54"/>
      <c r="FI70" s="54"/>
      <c r="FJ70" s="54"/>
      <c r="FK70" s="54"/>
      <c r="FL70" s="54"/>
      <c r="FM70" s="54"/>
      <c r="FN70" s="54"/>
      <c r="FO70" s="54"/>
      <c r="FP70" s="54"/>
      <c r="FQ70" s="54"/>
      <c r="FR70" s="54"/>
      <c r="FS70" s="54"/>
      <c r="FT70" s="54"/>
      <c r="FU70" s="54"/>
      <c r="FV70" s="54"/>
      <c r="FW70" s="54"/>
      <c r="FX70" s="54"/>
      <c r="FY70" s="54"/>
      <c r="FZ70" s="54"/>
      <c r="GA70" s="54"/>
      <c r="GB70" s="54"/>
      <c r="GC70" s="54"/>
      <c r="GD70" s="54"/>
      <c r="GE70" s="54"/>
      <c r="GF70" s="54"/>
      <c r="GG70" s="54"/>
      <c r="GH70" s="54"/>
      <c r="GI70" s="54"/>
      <c r="GJ70" s="54"/>
      <c r="GK70" s="54"/>
      <c r="GL70" s="54"/>
      <c r="GM70" s="54"/>
      <c r="GN70" s="54"/>
      <c r="GO70" s="54"/>
      <c r="GP70" s="54"/>
      <c r="GQ70" s="54"/>
      <c r="GR70" s="54"/>
      <c r="GS70" s="54"/>
      <c r="GT70" s="54"/>
      <c r="GU70" s="54"/>
      <c r="GV70" s="54"/>
      <c r="GW70" s="54"/>
      <c r="GX70" s="54"/>
      <c r="GY70" s="54"/>
      <c r="GZ70" s="54"/>
      <c r="HA70" s="54"/>
      <c r="HB70" s="54"/>
      <c r="HC70" s="54"/>
      <c r="HD70" s="54"/>
      <c r="HE70" s="54"/>
    </row>
    <row r="71" spans="1:213" ht="48" customHeight="1" x14ac:dyDescent="0.25">
      <c r="A71" s="69">
        <f t="shared" si="3"/>
        <v>63</v>
      </c>
      <c r="B71" s="275" t="s">
        <v>573</v>
      </c>
      <c r="C71" s="275"/>
      <c r="D71" s="275"/>
      <c r="E71" s="275"/>
      <c r="F71" s="275"/>
      <c r="G71" s="54"/>
      <c r="H71" s="54"/>
      <c r="I71" s="54"/>
      <c r="J71" s="54"/>
      <c r="K71" s="54"/>
      <c r="L71" s="54"/>
      <c r="M71" s="54"/>
      <c r="N71" s="54"/>
      <c r="O71" s="54"/>
      <c r="P71" s="54"/>
      <c r="Q71" s="54"/>
      <c r="R71" s="54"/>
      <c r="S71" s="54"/>
      <c r="T71" s="54"/>
      <c r="U71" s="54"/>
      <c r="V71" s="54"/>
      <c r="W71" s="54"/>
      <c r="X71" s="54"/>
      <c r="Y71" s="54"/>
      <c r="Z71" s="54"/>
      <c r="AA71" s="54"/>
      <c r="AB71" s="54"/>
      <c r="AC71" s="54"/>
      <c r="AD71" s="54"/>
      <c r="AE71" s="54"/>
      <c r="AF71" s="54"/>
      <c r="AG71" s="54"/>
      <c r="AH71" s="54"/>
      <c r="AI71" s="54"/>
      <c r="AJ71" s="54"/>
      <c r="AK71" s="54"/>
      <c r="AL71" s="54"/>
      <c r="AM71" s="54"/>
      <c r="AN71" s="54"/>
      <c r="AO71" s="54"/>
      <c r="AP71" s="54"/>
      <c r="AQ71" s="54"/>
      <c r="AR71" s="54"/>
      <c r="AS71" s="54"/>
      <c r="AT71" s="54"/>
      <c r="AU71" s="54"/>
      <c r="AV71" s="54"/>
      <c r="AW71" s="54"/>
      <c r="AX71" s="54"/>
      <c r="AY71" s="54"/>
      <c r="AZ71" s="54"/>
      <c r="BA71" s="54"/>
      <c r="BB71" s="54"/>
      <c r="BC71" s="54"/>
      <c r="BD71" s="54"/>
      <c r="BE71" s="54"/>
      <c r="BF71" s="54"/>
      <c r="BG71" s="54"/>
      <c r="BH71" s="54"/>
      <c r="BI71" s="54"/>
      <c r="BJ71" s="54"/>
      <c r="BK71" s="54"/>
      <c r="BL71" s="54"/>
      <c r="BM71" s="54"/>
      <c r="BN71" s="54"/>
      <c r="BO71" s="54"/>
      <c r="BP71" s="54"/>
      <c r="BQ71" s="54"/>
      <c r="BR71" s="54"/>
      <c r="BS71" s="54"/>
      <c r="BT71" s="54"/>
      <c r="BU71" s="54"/>
      <c r="BV71" s="54"/>
      <c r="BW71" s="54"/>
      <c r="BX71" s="54"/>
      <c r="BY71" s="54"/>
      <c r="BZ71" s="54"/>
      <c r="CA71" s="54"/>
      <c r="CB71" s="54"/>
      <c r="CC71" s="54"/>
      <c r="CD71" s="54"/>
      <c r="CE71" s="54"/>
      <c r="CF71" s="54"/>
      <c r="CG71" s="54"/>
      <c r="CH71" s="54"/>
      <c r="CI71" s="54"/>
      <c r="CJ71" s="54"/>
      <c r="CK71" s="54"/>
      <c r="CL71" s="54"/>
      <c r="CM71" s="54"/>
      <c r="CN71" s="54"/>
      <c r="CO71" s="54"/>
      <c r="CP71" s="54"/>
      <c r="CQ71" s="54"/>
      <c r="CR71" s="54"/>
      <c r="CS71" s="54"/>
      <c r="CT71" s="54"/>
      <c r="CU71" s="54"/>
      <c r="CV71" s="54"/>
      <c r="CW71" s="54"/>
      <c r="CX71" s="54"/>
      <c r="CY71" s="54"/>
      <c r="CZ71" s="54"/>
      <c r="DA71" s="54"/>
      <c r="DB71" s="54"/>
      <c r="DC71" s="54"/>
      <c r="DD71" s="54"/>
      <c r="DE71" s="54"/>
      <c r="DF71" s="54"/>
      <c r="DG71" s="54"/>
      <c r="DH71" s="54"/>
      <c r="DI71" s="54"/>
      <c r="DJ71" s="54"/>
      <c r="DK71" s="54"/>
      <c r="DL71" s="54"/>
      <c r="DM71" s="54"/>
      <c r="DN71" s="54"/>
      <c r="DO71" s="54"/>
      <c r="DP71" s="54"/>
      <c r="DQ71" s="54"/>
      <c r="DR71" s="54"/>
      <c r="DS71" s="54"/>
      <c r="DT71" s="54"/>
      <c r="DU71" s="54"/>
      <c r="DV71" s="54"/>
      <c r="DW71" s="54"/>
      <c r="DX71" s="54"/>
      <c r="DY71" s="54"/>
      <c r="DZ71" s="54"/>
      <c r="EA71" s="54"/>
      <c r="EB71" s="54"/>
      <c r="EC71" s="54"/>
      <c r="ED71" s="54"/>
      <c r="EE71" s="54"/>
      <c r="EF71" s="54"/>
      <c r="EG71" s="54"/>
      <c r="EH71" s="54"/>
      <c r="EI71" s="54"/>
      <c r="EJ71" s="54"/>
      <c r="EK71" s="54"/>
      <c r="EL71" s="54"/>
      <c r="EM71" s="54"/>
      <c r="EN71" s="54"/>
      <c r="EO71" s="54"/>
      <c r="EP71" s="54"/>
      <c r="EQ71" s="54"/>
      <c r="ER71" s="54"/>
      <c r="ES71" s="54"/>
      <c r="ET71" s="54"/>
      <c r="EU71" s="54"/>
      <c r="EV71" s="54"/>
      <c r="EW71" s="54"/>
      <c r="EX71" s="54"/>
      <c r="EY71" s="54"/>
      <c r="EZ71" s="54"/>
      <c r="FA71" s="54"/>
      <c r="FB71" s="54"/>
      <c r="FC71" s="54"/>
      <c r="FD71" s="54"/>
      <c r="FE71" s="54"/>
      <c r="FF71" s="54"/>
      <c r="FG71" s="54"/>
      <c r="FH71" s="54"/>
      <c r="FI71" s="54"/>
      <c r="FJ71" s="54"/>
      <c r="FK71" s="54"/>
      <c r="FL71" s="54"/>
      <c r="FM71" s="54"/>
      <c r="FN71" s="54"/>
      <c r="FO71" s="54"/>
      <c r="FP71" s="54"/>
      <c r="FQ71" s="54"/>
      <c r="FR71" s="54"/>
      <c r="FS71" s="54"/>
      <c r="FT71" s="54"/>
      <c r="FU71" s="54"/>
      <c r="FV71" s="54"/>
      <c r="FW71" s="54"/>
      <c r="FX71" s="54"/>
      <c r="FY71" s="54"/>
      <c r="FZ71" s="54"/>
      <c r="GA71" s="54"/>
      <c r="GB71" s="54"/>
      <c r="GC71" s="54"/>
      <c r="GD71" s="54"/>
      <c r="GE71" s="54"/>
      <c r="GF71" s="54"/>
      <c r="GG71" s="54"/>
      <c r="GH71" s="54"/>
      <c r="GI71" s="54"/>
      <c r="GJ71" s="54"/>
      <c r="GK71" s="54"/>
      <c r="GL71" s="54"/>
      <c r="GM71" s="54"/>
      <c r="GN71" s="54"/>
      <c r="GO71" s="54"/>
      <c r="GP71" s="54"/>
      <c r="GQ71" s="54"/>
      <c r="GR71" s="54"/>
      <c r="GS71" s="54"/>
      <c r="GT71" s="54"/>
      <c r="GU71" s="54"/>
      <c r="GV71" s="54"/>
      <c r="GW71" s="54"/>
      <c r="GX71" s="54"/>
      <c r="GY71" s="54"/>
      <c r="GZ71" s="54"/>
      <c r="HA71" s="54"/>
      <c r="HB71" s="54"/>
      <c r="HC71" s="54"/>
      <c r="HD71" s="54"/>
      <c r="HE71" s="54"/>
    </row>
    <row r="72" spans="1:213" ht="63" x14ac:dyDescent="0.25">
      <c r="A72" s="69">
        <f t="shared" si="3"/>
        <v>64</v>
      </c>
      <c r="B72" s="56" t="s">
        <v>116</v>
      </c>
      <c r="C72" s="214" t="s">
        <v>574</v>
      </c>
      <c r="D72" s="230">
        <v>90</v>
      </c>
      <c r="E72" s="59">
        <v>100</v>
      </c>
      <c r="F72" s="5">
        <f>E72*100/D72</f>
        <v>111.11111111111111</v>
      </c>
      <c r="G72" s="54"/>
      <c r="H72" s="54"/>
      <c r="I72" s="54"/>
      <c r="J72" s="54"/>
      <c r="K72" s="54"/>
      <c r="L72" s="54"/>
      <c r="M72" s="54"/>
      <c r="N72" s="54"/>
      <c r="O72" s="54"/>
      <c r="P72" s="54"/>
      <c r="Q72" s="54"/>
      <c r="R72" s="54"/>
      <c r="S72" s="54"/>
      <c r="T72" s="54"/>
      <c r="U72" s="54"/>
      <c r="V72" s="54"/>
      <c r="W72" s="54"/>
      <c r="X72" s="54"/>
      <c r="Y72" s="54"/>
      <c r="Z72" s="54"/>
      <c r="AA72" s="54"/>
      <c r="AB72" s="54"/>
      <c r="AC72" s="54"/>
      <c r="AD72" s="54"/>
      <c r="AE72" s="54"/>
      <c r="AF72" s="54"/>
      <c r="AG72" s="54"/>
      <c r="AH72" s="54"/>
      <c r="AI72" s="54"/>
      <c r="AJ72" s="54"/>
      <c r="AK72" s="54"/>
      <c r="AL72" s="54"/>
      <c r="AM72" s="54"/>
      <c r="AN72" s="54"/>
      <c r="AO72" s="54"/>
      <c r="AP72" s="54"/>
      <c r="AQ72" s="54"/>
      <c r="AR72" s="54"/>
      <c r="AS72" s="54"/>
      <c r="AT72" s="54"/>
      <c r="AU72" s="54"/>
      <c r="AV72" s="54"/>
      <c r="AW72" s="54"/>
      <c r="AX72" s="54"/>
      <c r="AY72" s="54"/>
      <c r="AZ72" s="54"/>
      <c r="BA72" s="54"/>
      <c r="BB72" s="54"/>
      <c r="BC72" s="54"/>
      <c r="BD72" s="54"/>
      <c r="BE72" s="54"/>
      <c r="BF72" s="54"/>
      <c r="BG72" s="54"/>
      <c r="BH72" s="54"/>
      <c r="BI72" s="54"/>
      <c r="BJ72" s="54"/>
      <c r="BK72" s="54"/>
      <c r="BL72" s="54"/>
      <c r="BM72" s="54"/>
      <c r="BN72" s="54"/>
      <c r="BO72" s="54"/>
      <c r="BP72" s="54"/>
      <c r="BQ72" s="54"/>
      <c r="BR72" s="54"/>
      <c r="BS72" s="54"/>
      <c r="BT72" s="54"/>
      <c r="BU72" s="54"/>
      <c r="BV72" s="54"/>
      <c r="BW72" s="54"/>
      <c r="BX72" s="54"/>
      <c r="BY72" s="54"/>
      <c r="BZ72" s="54"/>
      <c r="CA72" s="54"/>
      <c r="CB72" s="54"/>
      <c r="CC72" s="54"/>
      <c r="CD72" s="54"/>
      <c r="CE72" s="54"/>
      <c r="CF72" s="54"/>
      <c r="CG72" s="54"/>
      <c r="CH72" s="54"/>
      <c r="CI72" s="54"/>
      <c r="CJ72" s="54"/>
      <c r="CK72" s="54"/>
      <c r="CL72" s="54"/>
      <c r="CM72" s="54"/>
      <c r="CN72" s="54"/>
      <c r="CO72" s="54"/>
      <c r="CP72" s="54"/>
      <c r="CQ72" s="54"/>
      <c r="CR72" s="54"/>
      <c r="CS72" s="54"/>
      <c r="CT72" s="54"/>
      <c r="CU72" s="54"/>
      <c r="CV72" s="54"/>
      <c r="CW72" s="54"/>
      <c r="CX72" s="54"/>
      <c r="CY72" s="54"/>
      <c r="CZ72" s="54"/>
      <c r="DA72" s="54"/>
      <c r="DB72" s="54"/>
      <c r="DC72" s="54"/>
      <c r="DD72" s="54"/>
      <c r="DE72" s="54"/>
      <c r="DF72" s="54"/>
      <c r="DG72" s="54"/>
      <c r="DH72" s="54"/>
      <c r="DI72" s="54"/>
      <c r="DJ72" s="54"/>
      <c r="DK72" s="54"/>
      <c r="DL72" s="54"/>
      <c r="DM72" s="54"/>
      <c r="DN72" s="54"/>
      <c r="DO72" s="54"/>
      <c r="DP72" s="54"/>
      <c r="DQ72" s="54"/>
      <c r="DR72" s="54"/>
      <c r="DS72" s="54"/>
      <c r="DT72" s="54"/>
      <c r="DU72" s="54"/>
      <c r="DV72" s="54"/>
      <c r="DW72" s="54"/>
      <c r="DX72" s="54"/>
      <c r="DY72" s="54"/>
      <c r="DZ72" s="54"/>
      <c r="EA72" s="54"/>
      <c r="EB72" s="54"/>
      <c r="EC72" s="54"/>
      <c r="ED72" s="54"/>
      <c r="EE72" s="54"/>
      <c r="EF72" s="54"/>
      <c r="EG72" s="54"/>
      <c r="EH72" s="54"/>
      <c r="EI72" s="54"/>
      <c r="EJ72" s="54"/>
      <c r="EK72" s="54"/>
      <c r="EL72" s="54"/>
      <c r="EM72" s="54"/>
      <c r="EN72" s="54"/>
      <c r="EO72" s="54"/>
      <c r="EP72" s="54"/>
      <c r="EQ72" s="54"/>
      <c r="ER72" s="54"/>
      <c r="ES72" s="54"/>
      <c r="ET72" s="54"/>
      <c r="EU72" s="54"/>
      <c r="EV72" s="54"/>
      <c r="EW72" s="54"/>
      <c r="EX72" s="54"/>
      <c r="EY72" s="54"/>
      <c r="EZ72" s="54"/>
      <c r="FA72" s="54"/>
      <c r="FB72" s="54"/>
      <c r="FC72" s="54"/>
      <c r="FD72" s="54"/>
      <c r="FE72" s="54"/>
      <c r="FF72" s="54"/>
      <c r="FG72" s="54"/>
      <c r="FH72" s="54"/>
      <c r="FI72" s="54"/>
      <c r="FJ72" s="54"/>
      <c r="FK72" s="54"/>
      <c r="FL72" s="54"/>
      <c r="FM72" s="54"/>
      <c r="FN72" s="54"/>
      <c r="FO72" s="54"/>
      <c r="FP72" s="54"/>
      <c r="FQ72" s="54"/>
      <c r="FR72" s="54"/>
      <c r="FS72" s="54"/>
      <c r="FT72" s="54"/>
      <c r="FU72" s="54"/>
      <c r="FV72" s="54"/>
      <c r="FW72" s="54"/>
      <c r="FX72" s="54"/>
      <c r="FY72" s="54"/>
      <c r="FZ72" s="54"/>
      <c r="GA72" s="54"/>
      <c r="GB72" s="54"/>
      <c r="GC72" s="54"/>
      <c r="GD72" s="54"/>
      <c r="GE72" s="54"/>
      <c r="GF72" s="54"/>
      <c r="GG72" s="54"/>
      <c r="GH72" s="54"/>
      <c r="GI72" s="54"/>
      <c r="GJ72" s="54"/>
      <c r="GK72" s="54"/>
      <c r="GL72" s="54"/>
      <c r="GM72" s="54"/>
      <c r="GN72" s="54"/>
      <c r="GO72" s="54"/>
      <c r="GP72" s="54"/>
      <c r="GQ72" s="54"/>
      <c r="GR72" s="54"/>
      <c r="GS72" s="54"/>
      <c r="GT72" s="54"/>
      <c r="GU72" s="54"/>
      <c r="GV72" s="54"/>
      <c r="GW72" s="54"/>
      <c r="GX72" s="54"/>
      <c r="GY72" s="54"/>
      <c r="GZ72" s="54"/>
      <c r="HA72" s="54"/>
      <c r="HB72" s="54"/>
      <c r="HC72" s="54"/>
      <c r="HD72" s="54"/>
      <c r="HE72" s="54"/>
    </row>
    <row r="73" spans="1:213" ht="47.25" x14ac:dyDescent="0.25">
      <c r="A73" s="69">
        <f t="shared" si="3"/>
        <v>65</v>
      </c>
      <c r="B73" s="56" t="s">
        <v>575</v>
      </c>
      <c r="C73" s="214" t="s">
        <v>96</v>
      </c>
      <c r="D73" s="230">
        <v>100</v>
      </c>
      <c r="E73" s="59">
        <v>100</v>
      </c>
      <c r="F73" s="5">
        <f>E73*100/D73</f>
        <v>100</v>
      </c>
      <c r="G73" s="54"/>
      <c r="H73" s="54"/>
      <c r="I73" s="54"/>
      <c r="J73" s="54"/>
      <c r="K73" s="54"/>
      <c r="L73" s="54"/>
      <c r="M73" s="54"/>
      <c r="N73" s="54"/>
      <c r="O73" s="54"/>
      <c r="P73" s="54"/>
      <c r="Q73" s="54"/>
      <c r="R73" s="54"/>
      <c r="S73" s="54"/>
      <c r="T73" s="54"/>
      <c r="U73" s="54"/>
      <c r="V73" s="54"/>
      <c r="W73" s="54"/>
      <c r="X73" s="54"/>
      <c r="Y73" s="54"/>
      <c r="Z73" s="54"/>
      <c r="AA73" s="54"/>
      <c r="AB73" s="54"/>
      <c r="AC73" s="54"/>
      <c r="AD73" s="54"/>
      <c r="AE73" s="54"/>
      <c r="AF73" s="54"/>
      <c r="AG73" s="54"/>
      <c r="AH73" s="54"/>
      <c r="AI73" s="54"/>
      <c r="AJ73" s="54"/>
      <c r="AK73" s="54"/>
      <c r="AL73" s="54"/>
      <c r="AM73" s="54"/>
      <c r="AN73" s="54"/>
      <c r="AO73" s="54"/>
      <c r="AP73" s="54"/>
      <c r="AQ73" s="54"/>
      <c r="AR73" s="54"/>
      <c r="AS73" s="54"/>
      <c r="AT73" s="54"/>
      <c r="AU73" s="54"/>
      <c r="AV73" s="54"/>
      <c r="AW73" s="54"/>
      <c r="AX73" s="54"/>
      <c r="AY73" s="54"/>
      <c r="AZ73" s="54"/>
      <c r="BA73" s="54"/>
      <c r="BB73" s="54"/>
      <c r="BC73" s="54"/>
      <c r="BD73" s="54"/>
      <c r="BE73" s="54"/>
      <c r="BF73" s="54"/>
      <c r="BG73" s="54"/>
      <c r="BH73" s="54"/>
      <c r="BI73" s="54"/>
      <c r="BJ73" s="54"/>
      <c r="BK73" s="54"/>
      <c r="BL73" s="54"/>
      <c r="BM73" s="54"/>
      <c r="BN73" s="54"/>
      <c r="BO73" s="54"/>
      <c r="BP73" s="54"/>
      <c r="BQ73" s="54"/>
      <c r="BR73" s="54"/>
      <c r="BS73" s="54"/>
      <c r="BT73" s="54"/>
      <c r="BU73" s="54"/>
      <c r="BV73" s="54"/>
      <c r="BW73" s="54"/>
      <c r="BX73" s="54"/>
      <c r="BY73" s="54"/>
      <c r="BZ73" s="54"/>
      <c r="CA73" s="54"/>
      <c r="CB73" s="54"/>
      <c r="CC73" s="54"/>
      <c r="CD73" s="54"/>
      <c r="CE73" s="54"/>
      <c r="CF73" s="54"/>
      <c r="CG73" s="54"/>
      <c r="CH73" s="54"/>
      <c r="CI73" s="54"/>
      <c r="CJ73" s="54"/>
      <c r="CK73" s="54"/>
      <c r="CL73" s="54"/>
      <c r="CM73" s="54"/>
      <c r="CN73" s="54"/>
      <c r="CO73" s="54"/>
      <c r="CP73" s="54"/>
      <c r="CQ73" s="54"/>
      <c r="CR73" s="54"/>
      <c r="CS73" s="54"/>
      <c r="CT73" s="54"/>
      <c r="CU73" s="54"/>
      <c r="CV73" s="54"/>
      <c r="CW73" s="54"/>
      <c r="CX73" s="54"/>
      <c r="CY73" s="54"/>
      <c r="CZ73" s="54"/>
      <c r="DA73" s="54"/>
      <c r="DB73" s="54"/>
      <c r="DC73" s="54"/>
      <c r="DD73" s="54"/>
      <c r="DE73" s="54"/>
      <c r="DF73" s="54"/>
      <c r="DG73" s="54"/>
      <c r="DH73" s="54"/>
      <c r="DI73" s="54"/>
      <c r="DJ73" s="54"/>
      <c r="DK73" s="54"/>
      <c r="DL73" s="54"/>
      <c r="DM73" s="54"/>
      <c r="DN73" s="54"/>
      <c r="DO73" s="54"/>
      <c r="DP73" s="54"/>
      <c r="DQ73" s="54"/>
      <c r="DR73" s="54"/>
      <c r="DS73" s="54"/>
      <c r="DT73" s="54"/>
      <c r="DU73" s="54"/>
      <c r="DV73" s="54"/>
      <c r="DW73" s="54"/>
      <c r="DX73" s="54"/>
      <c r="DY73" s="54"/>
      <c r="DZ73" s="54"/>
      <c r="EA73" s="54"/>
      <c r="EB73" s="54"/>
      <c r="EC73" s="54"/>
      <c r="ED73" s="54"/>
      <c r="EE73" s="54"/>
      <c r="EF73" s="54"/>
      <c r="EG73" s="54"/>
      <c r="EH73" s="54"/>
      <c r="EI73" s="54"/>
      <c r="EJ73" s="54"/>
      <c r="EK73" s="54"/>
      <c r="EL73" s="54"/>
      <c r="EM73" s="54"/>
      <c r="EN73" s="54"/>
      <c r="EO73" s="54"/>
      <c r="EP73" s="54"/>
      <c r="EQ73" s="54"/>
      <c r="ER73" s="54"/>
      <c r="ES73" s="54"/>
      <c r="ET73" s="54"/>
      <c r="EU73" s="54"/>
      <c r="EV73" s="54"/>
      <c r="EW73" s="54"/>
      <c r="EX73" s="54"/>
      <c r="EY73" s="54"/>
      <c r="EZ73" s="54"/>
      <c r="FA73" s="54"/>
      <c r="FB73" s="54"/>
      <c r="FC73" s="54"/>
      <c r="FD73" s="54"/>
      <c r="FE73" s="54"/>
      <c r="FF73" s="54"/>
      <c r="FG73" s="54"/>
      <c r="FH73" s="54"/>
      <c r="FI73" s="54"/>
      <c r="FJ73" s="54"/>
      <c r="FK73" s="54"/>
      <c r="FL73" s="54"/>
      <c r="FM73" s="54"/>
      <c r="FN73" s="54"/>
      <c r="FO73" s="54"/>
      <c r="FP73" s="54"/>
      <c r="FQ73" s="54"/>
      <c r="FR73" s="54"/>
      <c r="FS73" s="54"/>
      <c r="FT73" s="54"/>
      <c r="FU73" s="54"/>
      <c r="FV73" s="54"/>
      <c r="FW73" s="54"/>
      <c r="FX73" s="54"/>
      <c r="FY73" s="54"/>
      <c r="FZ73" s="54"/>
      <c r="GA73" s="54"/>
      <c r="GB73" s="54"/>
      <c r="GC73" s="54"/>
      <c r="GD73" s="54"/>
      <c r="GE73" s="54"/>
      <c r="GF73" s="54"/>
      <c r="GG73" s="54"/>
      <c r="GH73" s="54"/>
      <c r="GI73" s="54"/>
      <c r="GJ73" s="54"/>
      <c r="GK73" s="54"/>
      <c r="GL73" s="54"/>
      <c r="GM73" s="54"/>
      <c r="GN73" s="54"/>
      <c r="GO73" s="54"/>
      <c r="GP73" s="54"/>
      <c r="GQ73" s="54"/>
      <c r="GR73" s="54"/>
      <c r="GS73" s="54"/>
      <c r="GT73" s="54"/>
      <c r="GU73" s="54"/>
      <c r="GV73" s="54"/>
      <c r="GW73" s="54"/>
      <c r="GX73" s="54"/>
      <c r="GY73" s="54"/>
      <c r="GZ73" s="54"/>
      <c r="HA73" s="54"/>
      <c r="HB73" s="54"/>
      <c r="HC73" s="54"/>
      <c r="HD73" s="54"/>
      <c r="HE73" s="54"/>
    </row>
    <row r="74" spans="1:213" ht="65.25" customHeight="1" x14ac:dyDescent="0.25">
      <c r="A74" s="69">
        <f t="shared" si="3"/>
        <v>66</v>
      </c>
      <c r="B74" s="56" t="s">
        <v>576</v>
      </c>
      <c r="C74" s="214" t="s">
        <v>96</v>
      </c>
      <c r="D74" s="230">
        <v>100</v>
      </c>
      <c r="E74" s="58">
        <v>100</v>
      </c>
      <c r="F74" s="5">
        <f>E74*100/D74</f>
        <v>100</v>
      </c>
      <c r="G74" s="54"/>
      <c r="H74" s="54"/>
      <c r="I74" s="54"/>
      <c r="J74" s="54"/>
      <c r="K74" s="54"/>
      <c r="L74" s="54"/>
      <c r="M74" s="54"/>
      <c r="N74" s="54"/>
      <c r="O74" s="54"/>
      <c r="P74" s="54"/>
      <c r="Q74" s="54"/>
      <c r="R74" s="54"/>
      <c r="S74" s="54"/>
      <c r="T74" s="54"/>
      <c r="U74" s="54"/>
      <c r="V74" s="54"/>
      <c r="W74" s="54"/>
      <c r="X74" s="54"/>
      <c r="Y74" s="54"/>
      <c r="Z74" s="54"/>
      <c r="AA74" s="54"/>
      <c r="AB74" s="54"/>
      <c r="AC74" s="54"/>
      <c r="AD74" s="54"/>
      <c r="AE74" s="54"/>
      <c r="AF74" s="54"/>
      <c r="AG74" s="54"/>
      <c r="AH74" s="54"/>
      <c r="AI74" s="54"/>
      <c r="AJ74" s="54"/>
      <c r="AK74" s="54"/>
      <c r="AL74" s="54"/>
      <c r="AM74" s="54"/>
      <c r="AN74" s="54"/>
      <c r="AO74" s="54"/>
      <c r="AP74" s="54"/>
      <c r="AQ74" s="54"/>
      <c r="AR74" s="54"/>
      <c r="AS74" s="54"/>
      <c r="AT74" s="54"/>
      <c r="AU74" s="54"/>
      <c r="AV74" s="54"/>
      <c r="AW74" s="54"/>
      <c r="AX74" s="54"/>
      <c r="AY74" s="54"/>
      <c r="AZ74" s="54"/>
      <c r="BA74" s="54"/>
      <c r="BB74" s="54"/>
      <c r="BC74" s="54"/>
      <c r="BD74" s="54"/>
      <c r="BE74" s="54"/>
      <c r="BF74" s="54"/>
      <c r="BG74" s="54"/>
      <c r="BH74" s="54"/>
      <c r="BI74" s="54"/>
      <c r="BJ74" s="54"/>
      <c r="BK74" s="54"/>
      <c r="BL74" s="54"/>
      <c r="BM74" s="54"/>
      <c r="BN74" s="54"/>
      <c r="BO74" s="54"/>
      <c r="BP74" s="54"/>
      <c r="BQ74" s="54"/>
      <c r="BR74" s="54"/>
      <c r="BS74" s="54"/>
      <c r="BT74" s="54"/>
      <c r="BU74" s="54"/>
      <c r="BV74" s="54"/>
      <c r="BW74" s="54"/>
      <c r="BX74" s="54"/>
      <c r="BY74" s="54"/>
      <c r="BZ74" s="54"/>
      <c r="CA74" s="54"/>
      <c r="CB74" s="54"/>
      <c r="CC74" s="54"/>
      <c r="CD74" s="54"/>
      <c r="CE74" s="54"/>
      <c r="CF74" s="54"/>
      <c r="CG74" s="54"/>
      <c r="CH74" s="54"/>
      <c r="CI74" s="54"/>
      <c r="CJ74" s="54"/>
      <c r="CK74" s="54"/>
      <c r="CL74" s="54"/>
      <c r="CM74" s="54"/>
      <c r="CN74" s="54"/>
      <c r="CO74" s="54"/>
      <c r="CP74" s="54"/>
      <c r="CQ74" s="54"/>
      <c r="CR74" s="54"/>
      <c r="CS74" s="54"/>
      <c r="CT74" s="54"/>
      <c r="CU74" s="54"/>
      <c r="CV74" s="54"/>
      <c r="CW74" s="54"/>
      <c r="CX74" s="54"/>
      <c r="CY74" s="54"/>
      <c r="CZ74" s="54"/>
      <c r="DA74" s="54"/>
      <c r="DB74" s="54"/>
      <c r="DC74" s="54"/>
      <c r="DD74" s="54"/>
      <c r="DE74" s="54"/>
      <c r="DF74" s="54"/>
      <c r="DG74" s="54"/>
      <c r="DH74" s="54"/>
      <c r="DI74" s="54"/>
      <c r="DJ74" s="54"/>
      <c r="DK74" s="54"/>
      <c r="DL74" s="54"/>
      <c r="DM74" s="54"/>
      <c r="DN74" s="54"/>
      <c r="DO74" s="54"/>
      <c r="DP74" s="54"/>
      <c r="DQ74" s="54"/>
      <c r="DR74" s="54"/>
      <c r="DS74" s="54"/>
      <c r="DT74" s="54"/>
      <c r="DU74" s="54"/>
      <c r="DV74" s="54"/>
      <c r="DW74" s="54"/>
      <c r="DX74" s="54"/>
      <c r="DY74" s="54"/>
      <c r="DZ74" s="54"/>
      <c r="EA74" s="54"/>
      <c r="EB74" s="54"/>
      <c r="EC74" s="54"/>
      <c r="ED74" s="54"/>
      <c r="EE74" s="54"/>
      <c r="EF74" s="54"/>
      <c r="EG74" s="54"/>
      <c r="EH74" s="54"/>
      <c r="EI74" s="54"/>
      <c r="EJ74" s="54"/>
      <c r="EK74" s="54"/>
      <c r="EL74" s="54"/>
      <c r="EM74" s="54"/>
      <c r="EN74" s="54"/>
      <c r="EO74" s="54"/>
      <c r="EP74" s="54"/>
      <c r="EQ74" s="54"/>
      <c r="ER74" s="54"/>
      <c r="ES74" s="54"/>
      <c r="ET74" s="54"/>
      <c r="EU74" s="54"/>
      <c r="EV74" s="54"/>
      <c r="EW74" s="54"/>
      <c r="EX74" s="54"/>
      <c r="EY74" s="54"/>
      <c r="EZ74" s="54"/>
      <c r="FA74" s="54"/>
      <c r="FB74" s="54"/>
      <c r="FC74" s="54"/>
      <c r="FD74" s="54"/>
      <c r="FE74" s="54"/>
      <c r="FF74" s="54"/>
      <c r="FG74" s="54"/>
      <c r="FH74" s="54"/>
      <c r="FI74" s="54"/>
      <c r="FJ74" s="54"/>
      <c r="FK74" s="54"/>
      <c r="FL74" s="54"/>
      <c r="FM74" s="54"/>
      <c r="FN74" s="54"/>
      <c r="FO74" s="54"/>
      <c r="FP74" s="54"/>
      <c r="FQ74" s="54"/>
      <c r="FR74" s="54"/>
      <c r="FS74" s="54"/>
      <c r="FT74" s="54"/>
      <c r="FU74" s="54"/>
      <c r="FV74" s="54"/>
      <c r="FW74" s="54"/>
      <c r="FX74" s="54"/>
      <c r="FY74" s="54"/>
      <c r="FZ74" s="54"/>
      <c r="GA74" s="54"/>
      <c r="GB74" s="54"/>
      <c r="GC74" s="54"/>
      <c r="GD74" s="54"/>
      <c r="GE74" s="54"/>
      <c r="GF74" s="54"/>
      <c r="GG74" s="54"/>
      <c r="GH74" s="54"/>
      <c r="GI74" s="54"/>
      <c r="GJ74" s="54"/>
      <c r="GK74" s="54"/>
      <c r="GL74" s="54"/>
      <c r="GM74" s="54"/>
      <c r="GN74" s="54"/>
      <c r="GO74" s="54"/>
      <c r="GP74" s="54"/>
      <c r="GQ74" s="54"/>
      <c r="GR74" s="54"/>
      <c r="GS74" s="54"/>
      <c r="GT74" s="54"/>
      <c r="GU74" s="54"/>
      <c r="GV74" s="54"/>
      <c r="GW74" s="54"/>
      <c r="GX74" s="54"/>
      <c r="GY74" s="54"/>
      <c r="GZ74" s="54"/>
      <c r="HA74" s="54"/>
      <c r="HB74" s="54"/>
      <c r="HC74" s="54"/>
      <c r="HD74" s="54"/>
      <c r="HE74" s="54"/>
    </row>
    <row r="75" spans="1:213" ht="31.5" x14ac:dyDescent="0.25">
      <c r="A75" s="69">
        <f t="shared" si="3"/>
        <v>67</v>
      </c>
      <c r="B75" s="56" t="s">
        <v>117</v>
      </c>
      <c r="C75" s="214" t="s">
        <v>89</v>
      </c>
      <c r="D75" s="230">
        <v>3</v>
      </c>
      <c r="E75" s="58">
        <v>3</v>
      </c>
      <c r="F75" s="5">
        <f>E75*100/D75</f>
        <v>100</v>
      </c>
      <c r="G75" s="54"/>
      <c r="H75" s="54"/>
      <c r="I75" s="54"/>
      <c r="J75" s="54"/>
      <c r="K75" s="54"/>
      <c r="L75" s="54"/>
      <c r="M75" s="54"/>
      <c r="N75" s="54"/>
      <c r="O75" s="54"/>
      <c r="P75" s="54"/>
      <c r="Q75" s="54"/>
      <c r="R75" s="54"/>
      <c r="S75" s="54"/>
      <c r="T75" s="54"/>
      <c r="U75" s="54"/>
      <c r="V75" s="54"/>
      <c r="W75" s="54"/>
      <c r="X75" s="54"/>
      <c r="Y75" s="54"/>
      <c r="Z75" s="54"/>
      <c r="AA75" s="54"/>
      <c r="AB75" s="54"/>
      <c r="AC75" s="54"/>
      <c r="AD75" s="54"/>
      <c r="AE75" s="54"/>
      <c r="AF75" s="54"/>
      <c r="AG75" s="54"/>
      <c r="AH75" s="54"/>
      <c r="AI75" s="54"/>
      <c r="AJ75" s="54"/>
      <c r="AK75" s="54"/>
      <c r="AL75" s="54"/>
      <c r="AM75" s="54"/>
      <c r="AN75" s="54"/>
      <c r="AO75" s="54"/>
      <c r="AP75" s="54"/>
      <c r="AQ75" s="54"/>
      <c r="AR75" s="54"/>
      <c r="AS75" s="54"/>
      <c r="AT75" s="54"/>
      <c r="AU75" s="54"/>
      <c r="AV75" s="54"/>
      <c r="AW75" s="54"/>
      <c r="AX75" s="54"/>
      <c r="AY75" s="54"/>
      <c r="AZ75" s="54"/>
      <c r="BA75" s="54"/>
      <c r="BB75" s="54"/>
      <c r="BC75" s="54"/>
      <c r="BD75" s="54"/>
      <c r="BE75" s="54"/>
      <c r="BF75" s="54"/>
      <c r="BG75" s="54"/>
      <c r="BH75" s="54"/>
      <c r="BI75" s="54"/>
      <c r="BJ75" s="54"/>
      <c r="BK75" s="54"/>
      <c r="BL75" s="54"/>
      <c r="BM75" s="54"/>
      <c r="BN75" s="54"/>
      <c r="BO75" s="54"/>
      <c r="BP75" s="54"/>
      <c r="BQ75" s="54"/>
      <c r="BR75" s="54"/>
      <c r="BS75" s="54"/>
      <c r="BT75" s="54"/>
      <c r="BU75" s="54"/>
      <c r="BV75" s="54"/>
      <c r="BW75" s="54"/>
      <c r="BX75" s="54"/>
      <c r="BY75" s="54"/>
      <c r="BZ75" s="54"/>
      <c r="CA75" s="54"/>
      <c r="CB75" s="54"/>
      <c r="CC75" s="54"/>
      <c r="CD75" s="54"/>
      <c r="CE75" s="54"/>
      <c r="CF75" s="54"/>
      <c r="CG75" s="54"/>
      <c r="CH75" s="54"/>
      <c r="CI75" s="54"/>
      <c r="CJ75" s="54"/>
      <c r="CK75" s="54"/>
      <c r="CL75" s="54"/>
      <c r="CM75" s="54"/>
      <c r="CN75" s="54"/>
      <c r="CO75" s="54"/>
      <c r="CP75" s="54"/>
      <c r="CQ75" s="54"/>
      <c r="CR75" s="54"/>
      <c r="CS75" s="54"/>
      <c r="CT75" s="54"/>
      <c r="CU75" s="54"/>
      <c r="CV75" s="54"/>
      <c r="CW75" s="54"/>
      <c r="CX75" s="54"/>
      <c r="CY75" s="54"/>
      <c r="CZ75" s="54"/>
      <c r="DA75" s="54"/>
      <c r="DB75" s="54"/>
      <c r="DC75" s="54"/>
      <c r="DD75" s="54"/>
      <c r="DE75" s="54"/>
      <c r="DF75" s="54"/>
      <c r="DG75" s="54"/>
      <c r="DH75" s="54"/>
      <c r="DI75" s="54"/>
      <c r="DJ75" s="54"/>
      <c r="DK75" s="54"/>
      <c r="DL75" s="54"/>
      <c r="DM75" s="54"/>
      <c r="DN75" s="54"/>
      <c r="DO75" s="54"/>
      <c r="DP75" s="54"/>
      <c r="DQ75" s="54"/>
      <c r="DR75" s="54"/>
      <c r="DS75" s="54"/>
      <c r="DT75" s="54"/>
      <c r="DU75" s="54"/>
      <c r="DV75" s="54"/>
      <c r="DW75" s="54"/>
      <c r="DX75" s="54"/>
      <c r="DY75" s="54"/>
      <c r="DZ75" s="54"/>
      <c r="EA75" s="54"/>
      <c r="EB75" s="54"/>
      <c r="EC75" s="54"/>
      <c r="ED75" s="54"/>
      <c r="EE75" s="54"/>
      <c r="EF75" s="54"/>
      <c r="EG75" s="54"/>
      <c r="EH75" s="54"/>
      <c r="EI75" s="54"/>
      <c r="EJ75" s="54"/>
      <c r="EK75" s="54"/>
      <c r="EL75" s="54"/>
      <c r="EM75" s="54"/>
      <c r="EN75" s="54"/>
      <c r="EO75" s="54"/>
      <c r="EP75" s="54"/>
      <c r="EQ75" s="54"/>
      <c r="ER75" s="54"/>
      <c r="ES75" s="54"/>
      <c r="ET75" s="54"/>
      <c r="EU75" s="54"/>
      <c r="EV75" s="54"/>
      <c r="EW75" s="54"/>
      <c r="EX75" s="54"/>
      <c r="EY75" s="54"/>
      <c r="EZ75" s="54"/>
      <c r="FA75" s="54"/>
      <c r="FB75" s="54"/>
      <c r="FC75" s="54"/>
      <c r="FD75" s="54"/>
      <c r="FE75" s="54"/>
      <c r="FF75" s="54"/>
      <c r="FG75" s="54"/>
      <c r="FH75" s="54"/>
      <c r="FI75" s="54"/>
      <c r="FJ75" s="54"/>
      <c r="FK75" s="54"/>
      <c r="FL75" s="54"/>
      <c r="FM75" s="54"/>
      <c r="FN75" s="54"/>
      <c r="FO75" s="54"/>
      <c r="FP75" s="54"/>
      <c r="FQ75" s="54"/>
      <c r="FR75" s="54"/>
      <c r="FS75" s="54"/>
      <c r="FT75" s="54"/>
      <c r="FU75" s="54"/>
      <c r="FV75" s="54"/>
      <c r="FW75" s="54"/>
      <c r="FX75" s="54"/>
      <c r="FY75" s="54"/>
      <c r="FZ75" s="54"/>
      <c r="GA75" s="54"/>
      <c r="GB75" s="54"/>
      <c r="GC75" s="54"/>
      <c r="GD75" s="54"/>
      <c r="GE75" s="54"/>
      <c r="GF75" s="54"/>
      <c r="GG75" s="54"/>
      <c r="GH75" s="54"/>
      <c r="GI75" s="54"/>
      <c r="GJ75" s="54"/>
      <c r="GK75" s="54"/>
      <c r="GL75" s="54"/>
      <c r="GM75" s="54"/>
      <c r="GN75" s="54"/>
      <c r="GO75" s="54"/>
      <c r="GP75" s="54"/>
      <c r="GQ75" s="54"/>
      <c r="GR75" s="54"/>
      <c r="GS75" s="54"/>
      <c r="GT75" s="54"/>
      <c r="GU75" s="54"/>
      <c r="GV75" s="54"/>
      <c r="GW75" s="54"/>
      <c r="GX75" s="54"/>
      <c r="GY75" s="54"/>
      <c r="GZ75" s="54"/>
      <c r="HA75" s="54"/>
      <c r="HB75" s="54"/>
      <c r="HC75" s="54"/>
      <c r="HD75" s="54"/>
      <c r="HE75" s="54"/>
    </row>
    <row r="76" spans="1:213" ht="48" customHeight="1" x14ac:dyDescent="0.25">
      <c r="A76" s="69">
        <f t="shared" si="3"/>
        <v>68</v>
      </c>
      <c r="B76" s="298" t="s">
        <v>118</v>
      </c>
      <c r="C76" s="298"/>
      <c r="D76" s="298"/>
      <c r="E76" s="298"/>
      <c r="F76" s="298"/>
      <c r="G76" s="54"/>
      <c r="H76" s="54"/>
      <c r="I76" s="54"/>
      <c r="J76" s="54"/>
      <c r="K76" s="54"/>
      <c r="L76" s="54"/>
      <c r="M76" s="54"/>
      <c r="N76" s="54"/>
      <c r="O76" s="54"/>
      <c r="P76" s="54"/>
      <c r="Q76" s="54"/>
      <c r="R76" s="54"/>
      <c r="S76" s="54"/>
      <c r="T76" s="54"/>
      <c r="U76" s="54"/>
      <c r="V76" s="54"/>
      <c r="W76" s="54"/>
      <c r="X76" s="54"/>
      <c r="Y76" s="54"/>
      <c r="Z76" s="54"/>
      <c r="AA76" s="54"/>
      <c r="AB76" s="54"/>
      <c r="AC76" s="54"/>
      <c r="AD76" s="54"/>
      <c r="AE76" s="54"/>
      <c r="AF76" s="54"/>
      <c r="AG76" s="54"/>
      <c r="AH76" s="54"/>
      <c r="AI76" s="54"/>
      <c r="AJ76" s="54"/>
      <c r="AK76" s="54"/>
      <c r="AL76" s="54"/>
      <c r="AM76" s="54"/>
      <c r="AN76" s="54"/>
      <c r="AO76" s="54"/>
      <c r="AP76" s="54"/>
      <c r="AQ76" s="54"/>
      <c r="AR76" s="54"/>
      <c r="AS76" s="54"/>
      <c r="AT76" s="54"/>
      <c r="AU76" s="54"/>
      <c r="AV76" s="54"/>
      <c r="AW76" s="54"/>
      <c r="AX76" s="54"/>
      <c r="AY76" s="54"/>
      <c r="AZ76" s="54"/>
      <c r="BA76" s="54"/>
      <c r="BB76" s="54"/>
      <c r="BC76" s="54"/>
      <c r="BD76" s="54"/>
      <c r="BE76" s="54"/>
      <c r="BF76" s="54"/>
      <c r="BG76" s="54"/>
      <c r="BH76" s="54"/>
      <c r="BI76" s="54"/>
      <c r="BJ76" s="54"/>
      <c r="BK76" s="54"/>
      <c r="BL76" s="54"/>
      <c r="BM76" s="54"/>
      <c r="BN76" s="54"/>
      <c r="BO76" s="54"/>
      <c r="BP76" s="54"/>
      <c r="BQ76" s="54"/>
      <c r="BR76" s="54"/>
      <c r="BS76" s="54"/>
      <c r="BT76" s="54"/>
      <c r="BU76" s="54"/>
      <c r="BV76" s="54"/>
      <c r="BW76" s="54"/>
      <c r="BX76" s="54"/>
      <c r="BY76" s="54"/>
      <c r="BZ76" s="54"/>
      <c r="CA76" s="54"/>
      <c r="CB76" s="54"/>
      <c r="CC76" s="54"/>
      <c r="CD76" s="54"/>
      <c r="CE76" s="54"/>
      <c r="CF76" s="54"/>
      <c r="CG76" s="54"/>
      <c r="CH76" s="54"/>
      <c r="CI76" s="54"/>
      <c r="CJ76" s="54"/>
      <c r="CK76" s="54"/>
      <c r="CL76" s="54"/>
      <c r="CM76" s="54"/>
      <c r="CN76" s="54"/>
      <c r="CO76" s="54"/>
      <c r="CP76" s="54"/>
      <c r="CQ76" s="54"/>
      <c r="CR76" s="54"/>
      <c r="CS76" s="54"/>
      <c r="CT76" s="54"/>
      <c r="CU76" s="54"/>
      <c r="CV76" s="54"/>
      <c r="CW76" s="54"/>
      <c r="CX76" s="54"/>
      <c r="CY76" s="54"/>
      <c r="CZ76" s="54"/>
      <c r="DA76" s="54"/>
      <c r="DB76" s="54"/>
      <c r="DC76" s="54"/>
      <c r="DD76" s="54"/>
      <c r="DE76" s="54"/>
      <c r="DF76" s="54"/>
      <c r="DG76" s="54"/>
      <c r="DH76" s="54"/>
      <c r="DI76" s="54"/>
      <c r="DJ76" s="54"/>
      <c r="DK76" s="54"/>
      <c r="DL76" s="54"/>
      <c r="DM76" s="54"/>
      <c r="DN76" s="54"/>
      <c r="DO76" s="54"/>
      <c r="DP76" s="54"/>
      <c r="DQ76" s="54"/>
      <c r="DR76" s="54"/>
      <c r="DS76" s="54"/>
      <c r="DT76" s="54"/>
      <c r="DU76" s="54"/>
      <c r="DV76" s="54"/>
      <c r="DW76" s="54"/>
      <c r="DX76" s="54"/>
      <c r="DY76" s="54"/>
      <c r="DZ76" s="54"/>
      <c r="EA76" s="54"/>
      <c r="EB76" s="54"/>
      <c r="EC76" s="54"/>
      <c r="ED76" s="54"/>
      <c r="EE76" s="54"/>
      <c r="EF76" s="54"/>
      <c r="EG76" s="54"/>
      <c r="EH76" s="54"/>
      <c r="EI76" s="54"/>
      <c r="EJ76" s="54"/>
      <c r="EK76" s="54"/>
      <c r="EL76" s="54"/>
      <c r="EM76" s="54"/>
      <c r="EN76" s="54"/>
      <c r="EO76" s="54"/>
      <c r="EP76" s="54"/>
      <c r="EQ76" s="54"/>
      <c r="ER76" s="54"/>
      <c r="ES76" s="54"/>
      <c r="ET76" s="54"/>
      <c r="EU76" s="54"/>
      <c r="EV76" s="54"/>
      <c r="EW76" s="54"/>
      <c r="EX76" s="54"/>
      <c r="EY76" s="54"/>
      <c r="EZ76" s="54"/>
      <c r="FA76" s="54"/>
      <c r="FB76" s="54"/>
      <c r="FC76" s="54"/>
      <c r="FD76" s="54"/>
      <c r="FE76" s="54"/>
      <c r="FF76" s="54"/>
      <c r="FG76" s="54"/>
      <c r="FH76" s="54"/>
      <c r="FI76" s="54"/>
      <c r="FJ76" s="54"/>
      <c r="FK76" s="54"/>
      <c r="FL76" s="54"/>
      <c r="FM76" s="54"/>
      <c r="FN76" s="54"/>
      <c r="FO76" s="54"/>
      <c r="FP76" s="54"/>
      <c r="FQ76" s="54"/>
      <c r="FR76" s="54"/>
      <c r="FS76" s="54"/>
      <c r="FT76" s="54"/>
      <c r="FU76" s="54"/>
      <c r="FV76" s="54"/>
      <c r="FW76" s="54"/>
      <c r="FX76" s="54"/>
      <c r="FY76" s="54"/>
      <c r="FZ76" s="54"/>
      <c r="GA76" s="54"/>
      <c r="GB76" s="54"/>
      <c r="GC76" s="54"/>
      <c r="GD76" s="54"/>
      <c r="GE76" s="54"/>
      <c r="GF76" s="54"/>
      <c r="GG76" s="54"/>
      <c r="GH76" s="54"/>
      <c r="GI76" s="54"/>
      <c r="GJ76" s="54"/>
      <c r="GK76" s="54"/>
      <c r="GL76" s="54"/>
      <c r="GM76" s="54"/>
      <c r="GN76" s="54"/>
      <c r="GO76" s="54"/>
      <c r="GP76" s="54"/>
      <c r="GQ76" s="54"/>
      <c r="GR76" s="54"/>
      <c r="GS76" s="54"/>
      <c r="GT76" s="54"/>
      <c r="GU76" s="54"/>
      <c r="GV76" s="54"/>
      <c r="GW76" s="54"/>
      <c r="GX76" s="54"/>
      <c r="GY76" s="54"/>
      <c r="GZ76" s="54"/>
      <c r="HA76" s="54"/>
      <c r="HB76" s="54"/>
      <c r="HC76" s="54"/>
      <c r="HD76" s="54"/>
      <c r="HE76" s="54"/>
    </row>
    <row r="77" spans="1:213" ht="63" x14ac:dyDescent="0.25">
      <c r="A77" s="69">
        <f t="shared" si="3"/>
        <v>69</v>
      </c>
      <c r="B77" s="56" t="s">
        <v>577</v>
      </c>
      <c r="C77" s="214" t="s">
        <v>119</v>
      </c>
      <c r="D77" s="58">
        <v>26494</v>
      </c>
      <c r="E77" s="58">
        <v>26494</v>
      </c>
      <c r="F77" s="5">
        <f>E77*100/D77</f>
        <v>100</v>
      </c>
      <c r="G77" s="73"/>
      <c r="H77" s="54"/>
      <c r="I77" s="54"/>
      <c r="J77" s="54"/>
      <c r="K77" s="54"/>
      <c r="L77" s="54"/>
      <c r="M77" s="54"/>
      <c r="N77" s="54"/>
      <c r="O77" s="54"/>
      <c r="P77" s="54"/>
      <c r="Q77" s="54"/>
      <c r="R77" s="54"/>
      <c r="S77" s="54"/>
      <c r="T77" s="54"/>
      <c r="U77" s="54"/>
      <c r="V77" s="54"/>
      <c r="W77" s="54"/>
      <c r="X77" s="54"/>
      <c r="Y77" s="54"/>
      <c r="Z77" s="54"/>
      <c r="AA77" s="54"/>
      <c r="AB77" s="54"/>
      <c r="AC77" s="54"/>
      <c r="AD77" s="54"/>
      <c r="AE77" s="54"/>
      <c r="AF77" s="54"/>
      <c r="AG77" s="54"/>
      <c r="AH77" s="54"/>
      <c r="AI77" s="54"/>
      <c r="AJ77" s="54"/>
      <c r="AK77" s="54"/>
      <c r="AL77" s="54"/>
      <c r="AM77" s="54"/>
      <c r="AN77" s="54"/>
      <c r="AO77" s="54"/>
      <c r="AP77" s="54"/>
      <c r="AQ77" s="54"/>
      <c r="AR77" s="54"/>
      <c r="AS77" s="54"/>
      <c r="AT77" s="54"/>
      <c r="AU77" s="54"/>
      <c r="AV77" s="54"/>
      <c r="AW77" s="54"/>
      <c r="AX77" s="54"/>
      <c r="AY77" s="54"/>
      <c r="AZ77" s="54"/>
      <c r="BA77" s="54"/>
      <c r="BB77" s="54"/>
      <c r="BC77" s="54"/>
      <c r="BD77" s="54"/>
      <c r="BE77" s="54"/>
      <c r="BF77" s="54"/>
      <c r="BG77" s="54"/>
      <c r="BH77" s="54"/>
      <c r="BI77" s="54"/>
      <c r="BJ77" s="54"/>
      <c r="BK77" s="54"/>
      <c r="BL77" s="54"/>
      <c r="BM77" s="54"/>
      <c r="BN77" s="54"/>
      <c r="BO77" s="54"/>
      <c r="BP77" s="54"/>
      <c r="BQ77" s="54"/>
      <c r="BR77" s="54"/>
      <c r="BS77" s="54"/>
      <c r="BT77" s="54"/>
      <c r="BU77" s="54"/>
      <c r="BV77" s="54"/>
      <c r="BW77" s="54"/>
      <c r="BX77" s="54"/>
      <c r="BY77" s="54"/>
      <c r="BZ77" s="54"/>
      <c r="CA77" s="54"/>
      <c r="CB77" s="54"/>
      <c r="CC77" s="54"/>
      <c r="CD77" s="54"/>
      <c r="CE77" s="54"/>
      <c r="CF77" s="54"/>
      <c r="CG77" s="54"/>
      <c r="CH77" s="54"/>
      <c r="CI77" s="54"/>
      <c r="CJ77" s="54"/>
      <c r="CK77" s="54"/>
      <c r="CL77" s="54"/>
      <c r="CM77" s="54"/>
      <c r="CN77" s="54"/>
      <c r="CO77" s="54"/>
      <c r="CP77" s="54"/>
      <c r="CQ77" s="54"/>
      <c r="CR77" s="54"/>
      <c r="CS77" s="54"/>
      <c r="CT77" s="54"/>
      <c r="CU77" s="54"/>
      <c r="CV77" s="54"/>
      <c r="CW77" s="54"/>
      <c r="CX77" s="54"/>
      <c r="CY77" s="54"/>
      <c r="CZ77" s="54"/>
      <c r="DA77" s="54"/>
      <c r="DB77" s="54"/>
      <c r="DC77" s="54"/>
      <c r="DD77" s="54"/>
      <c r="DE77" s="54"/>
      <c r="DF77" s="54"/>
      <c r="DG77" s="54"/>
      <c r="DH77" s="54"/>
      <c r="DI77" s="54"/>
      <c r="DJ77" s="54"/>
      <c r="DK77" s="54"/>
      <c r="DL77" s="54"/>
      <c r="DM77" s="54"/>
      <c r="DN77" s="54"/>
      <c r="DO77" s="54"/>
      <c r="DP77" s="54"/>
      <c r="DQ77" s="54"/>
      <c r="DR77" s="54"/>
      <c r="DS77" s="54"/>
      <c r="DT77" s="54"/>
      <c r="DU77" s="54"/>
      <c r="DV77" s="54"/>
      <c r="DW77" s="54"/>
      <c r="DX77" s="54"/>
      <c r="DY77" s="54"/>
      <c r="DZ77" s="54"/>
      <c r="EA77" s="54"/>
      <c r="EB77" s="54"/>
      <c r="EC77" s="54"/>
      <c r="ED77" s="54"/>
      <c r="EE77" s="54"/>
      <c r="EF77" s="54"/>
      <c r="EG77" s="54"/>
      <c r="EH77" s="54"/>
      <c r="EI77" s="54"/>
      <c r="EJ77" s="54"/>
      <c r="EK77" s="54"/>
      <c r="EL77" s="54"/>
      <c r="EM77" s="54"/>
      <c r="EN77" s="54"/>
      <c r="EO77" s="54"/>
      <c r="EP77" s="54"/>
      <c r="EQ77" s="54"/>
      <c r="ER77" s="54"/>
      <c r="ES77" s="54"/>
      <c r="ET77" s="54"/>
      <c r="EU77" s="54"/>
      <c r="EV77" s="54"/>
      <c r="EW77" s="54"/>
      <c r="EX77" s="54"/>
      <c r="EY77" s="54"/>
      <c r="EZ77" s="54"/>
      <c r="FA77" s="54"/>
      <c r="FB77" s="54"/>
      <c r="FC77" s="54"/>
      <c r="FD77" s="54"/>
      <c r="FE77" s="54"/>
      <c r="FF77" s="54"/>
      <c r="FG77" s="54"/>
      <c r="FH77" s="54"/>
      <c r="FI77" s="54"/>
      <c r="FJ77" s="54"/>
      <c r="FK77" s="54"/>
      <c r="FL77" s="54"/>
      <c r="FM77" s="54"/>
      <c r="FN77" s="54"/>
      <c r="FO77" s="54"/>
      <c r="FP77" s="54"/>
      <c r="FQ77" s="54"/>
      <c r="FR77" s="54"/>
      <c r="FS77" s="54"/>
      <c r="FT77" s="54"/>
      <c r="FU77" s="54"/>
      <c r="FV77" s="54"/>
      <c r="FW77" s="54"/>
      <c r="FX77" s="54"/>
      <c r="FY77" s="54"/>
      <c r="FZ77" s="54"/>
      <c r="GA77" s="54"/>
      <c r="GB77" s="54"/>
      <c r="GC77" s="54"/>
      <c r="GD77" s="54"/>
      <c r="GE77" s="54"/>
      <c r="GF77" s="54"/>
      <c r="GG77" s="54"/>
      <c r="GH77" s="54"/>
      <c r="GI77" s="54"/>
      <c r="GJ77" s="54"/>
      <c r="GK77" s="54"/>
      <c r="GL77" s="54"/>
      <c r="GM77" s="54"/>
      <c r="GN77" s="54"/>
      <c r="GO77" s="54"/>
      <c r="GP77" s="54"/>
      <c r="GQ77" s="54"/>
      <c r="GR77" s="54"/>
      <c r="GS77" s="54"/>
      <c r="GT77" s="54"/>
      <c r="GU77" s="54"/>
      <c r="GV77" s="54"/>
      <c r="GW77" s="54"/>
      <c r="GX77" s="54"/>
      <c r="GY77" s="54"/>
      <c r="GZ77" s="54"/>
      <c r="HA77" s="54"/>
      <c r="HB77" s="54"/>
      <c r="HC77" s="54"/>
      <c r="HD77" s="54"/>
      <c r="HE77" s="54"/>
    </row>
    <row r="78" spans="1:213" x14ac:dyDescent="0.25">
      <c r="A78" s="69">
        <f t="shared" si="3"/>
        <v>70</v>
      </c>
      <c r="B78" s="295" t="s">
        <v>559</v>
      </c>
      <c r="C78" s="295"/>
      <c r="D78" s="295"/>
      <c r="E78" s="295"/>
      <c r="F78" s="66">
        <f>AVERAGE(F81:F91)</f>
        <v>100</v>
      </c>
      <c r="G78" s="54"/>
      <c r="H78" s="54"/>
      <c r="I78" s="54"/>
      <c r="J78" s="54"/>
      <c r="K78" s="54"/>
      <c r="L78" s="54"/>
      <c r="M78" s="54"/>
      <c r="N78" s="54"/>
      <c r="O78" s="54"/>
      <c r="P78" s="54"/>
      <c r="Q78" s="54"/>
      <c r="R78" s="54"/>
      <c r="S78" s="54"/>
      <c r="T78" s="54"/>
      <c r="U78" s="54"/>
      <c r="V78" s="54"/>
      <c r="W78" s="54"/>
      <c r="X78" s="54"/>
      <c r="Y78" s="54"/>
      <c r="Z78" s="54"/>
      <c r="AA78" s="54"/>
      <c r="AB78" s="54"/>
      <c r="AC78" s="54"/>
      <c r="AD78" s="54"/>
      <c r="AE78" s="54"/>
      <c r="AF78" s="54"/>
      <c r="AG78" s="54"/>
      <c r="AH78" s="54"/>
      <c r="AI78" s="54"/>
      <c r="AJ78" s="54"/>
      <c r="AK78" s="54"/>
      <c r="AL78" s="54"/>
      <c r="AM78" s="54"/>
      <c r="AN78" s="54"/>
      <c r="AO78" s="54"/>
      <c r="AP78" s="54"/>
      <c r="AQ78" s="54"/>
      <c r="AR78" s="54"/>
      <c r="AS78" s="54"/>
      <c r="AT78" s="54"/>
      <c r="AU78" s="54"/>
      <c r="AV78" s="54"/>
      <c r="AW78" s="54"/>
      <c r="AX78" s="54"/>
      <c r="AY78" s="54"/>
      <c r="AZ78" s="54"/>
      <c r="BA78" s="54"/>
      <c r="BB78" s="54"/>
      <c r="BC78" s="54"/>
      <c r="BD78" s="54"/>
      <c r="BE78" s="54"/>
      <c r="BF78" s="54"/>
      <c r="BG78" s="54"/>
      <c r="BH78" s="54"/>
      <c r="BI78" s="54"/>
      <c r="BJ78" s="54"/>
      <c r="BK78" s="54"/>
      <c r="BL78" s="54"/>
      <c r="BM78" s="54"/>
      <c r="BN78" s="54"/>
      <c r="BO78" s="54"/>
      <c r="BP78" s="54"/>
      <c r="BQ78" s="54"/>
      <c r="BR78" s="54"/>
      <c r="BS78" s="54"/>
      <c r="BT78" s="54"/>
      <c r="BU78" s="54"/>
      <c r="BV78" s="54"/>
      <c r="BW78" s="54"/>
      <c r="BX78" s="54"/>
      <c r="BY78" s="54"/>
      <c r="BZ78" s="54"/>
      <c r="CA78" s="54"/>
      <c r="CB78" s="54"/>
      <c r="CC78" s="54"/>
      <c r="CD78" s="54"/>
      <c r="CE78" s="54"/>
      <c r="CF78" s="54"/>
      <c r="CG78" s="54"/>
      <c r="CH78" s="54"/>
      <c r="CI78" s="54"/>
      <c r="CJ78" s="54"/>
      <c r="CK78" s="54"/>
      <c r="CL78" s="54"/>
      <c r="CM78" s="54"/>
      <c r="CN78" s="54"/>
      <c r="CO78" s="54"/>
      <c r="CP78" s="54"/>
      <c r="CQ78" s="54"/>
      <c r="CR78" s="54"/>
      <c r="CS78" s="54"/>
      <c r="CT78" s="54"/>
      <c r="CU78" s="54"/>
      <c r="CV78" s="54"/>
      <c r="CW78" s="54"/>
      <c r="CX78" s="54"/>
      <c r="CY78" s="54"/>
      <c r="CZ78" s="54"/>
      <c r="DA78" s="54"/>
      <c r="DB78" s="54"/>
      <c r="DC78" s="54"/>
      <c r="DD78" s="54"/>
      <c r="DE78" s="54"/>
      <c r="DF78" s="54"/>
      <c r="DG78" s="54"/>
      <c r="DH78" s="54"/>
      <c r="DI78" s="54"/>
      <c r="DJ78" s="54"/>
      <c r="DK78" s="54"/>
      <c r="DL78" s="54"/>
      <c r="DM78" s="54"/>
      <c r="DN78" s="54"/>
      <c r="DO78" s="54"/>
      <c r="DP78" s="54"/>
      <c r="DQ78" s="54"/>
      <c r="DR78" s="54"/>
      <c r="DS78" s="54"/>
      <c r="DT78" s="54"/>
      <c r="DU78" s="54"/>
      <c r="DV78" s="54"/>
      <c r="DW78" s="54"/>
      <c r="DX78" s="54"/>
      <c r="DY78" s="54"/>
      <c r="DZ78" s="54"/>
      <c r="EA78" s="54"/>
      <c r="EB78" s="54"/>
      <c r="EC78" s="54"/>
      <c r="ED78" s="54"/>
      <c r="EE78" s="54"/>
      <c r="EF78" s="54"/>
      <c r="EG78" s="54"/>
      <c r="EH78" s="54"/>
      <c r="EI78" s="54"/>
      <c r="EJ78" s="54"/>
      <c r="EK78" s="54"/>
      <c r="EL78" s="54"/>
      <c r="EM78" s="54"/>
      <c r="EN78" s="54"/>
      <c r="EO78" s="54"/>
      <c r="EP78" s="54"/>
      <c r="EQ78" s="54"/>
      <c r="ER78" s="54"/>
      <c r="ES78" s="54"/>
      <c r="ET78" s="54"/>
      <c r="EU78" s="54"/>
      <c r="EV78" s="54"/>
      <c r="EW78" s="54"/>
      <c r="EX78" s="54"/>
      <c r="EY78" s="54"/>
      <c r="EZ78" s="54"/>
      <c r="FA78" s="54"/>
      <c r="FB78" s="54"/>
      <c r="FC78" s="54"/>
      <c r="FD78" s="54"/>
      <c r="FE78" s="54"/>
      <c r="FF78" s="54"/>
      <c r="FG78" s="54"/>
      <c r="FH78" s="54"/>
      <c r="FI78" s="54"/>
      <c r="FJ78" s="54"/>
      <c r="FK78" s="54"/>
      <c r="FL78" s="54"/>
      <c r="FM78" s="54"/>
      <c r="FN78" s="54"/>
      <c r="FO78" s="54"/>
      <c r="FP78" s="54"/>
      <c r="FQ78" s="54"/>
      <c r="FR78" s="54"/>
      <c r="FS78" s="54"/>
      <c r="FT78" s="54"/>
      <c r="FU78" s="54"/>
      <c r="FV78" s="54"/>
      <c r="FW78" s="54"/>
      <c r="FX78" s="54"/>
      <c r="FY78" s="54"/>
      <c r="FZ78" s="54"/>
      <c r="GA78" s="54"/>
      <c r="GB78" s="54"/>
      <c r="GC78" s="54"/>
      <c r="GD78" s="54"/>
      <c r="GE78" s="54"/>
      <c r="GF78" s="54"/>
      <c r="GG78" s="54"/>
      <c r="GH78" s="54"/>
      <c r="GI78" s="54"/>
      <c r="GJ78" s="54"/>
      <c r="GK78" s="54"/>
      <c r="GL78" s="54"/>
      <c r="GM78" s="54"/>
      <c r="GN78" s="54"/>
      <c r="GO78" s="54"/>
      <c r="GP78" s="54"/>
      <c r="GQ78" s="54"/>
      <c r="GR78" s="54"/>
      <c r="GS78" s="54"/>
      <c r="GT78" s="54"/>
      <c r="GU78" s="54"/>
      <c r="GV78" s="54"/>
      <c r="GW78" s="54"/>
      <c r="GX78" s="54"/>
      <c r="GY78" s="54"/>
      <c r="GZ78" s="54"/>
      <c r="HA78" s="54"/>
      <c r="HB78" s="54"/>
      <c r="HC78" s="54"/>
      <c r="HD78" s="54"/>
      <c r="HE78" s="54"/>
    </row>
    <row r="79" spans="1:213" ht="64.5" customHeight="1" x14ac:dyDescent="0.25">
      <c r="A79" s="69">
        <f t="shared" si="3"/>
        <v>71</v>
      </c>
      <c r="B79" s="292" t="s">
        <v>120</v>
      </c>
      <c r="C79" s="300"/>
      <c r="D79" s="300"/>
      <c r="E79" s="300"/>
      <c r="F79" s="301"/>
      <c r="G79" s="54"/>
      <c r="H79" s="54"/>
      <c r="I79" s="54"/>
      <c r="J79" s="54"/>
      <c r="K79" s="54"/>
      <c r="L79" s="54"/>
      <c r="M79" s="54"/>
      <c r="N79" s="54"/>
      <c r="O79" s="54"/>
      <c r="P79" s="54"/>
      <c r="Q79" s="54"/>
      <c r="R79" s="54"/>
      <c r="S79" s="54"/>
      <c r="T79" s="54"/>
      <c r="U79" s="54"/>
      <c r="V79" s="54"/>
      <c r="W79" s="54"/>
      <c r="X79" s="54"/>
      <c r="Y79" s="54"/>
      <c r="Z79" s="54"/>
      <c r="AA79" s="54"/>
      <c r="AB79" s="54"/>
      <c r="AC79" s="54"/>
      <c r="AD79" s="54"/>
      <c r="AE79" s="54"/>
      <c r="AF79" s="54"/>
      <c r="AG79" s="54"/>
      <c r="AH79" s="54"/>
      <c r="AI79" s="54"/>
      <c r="AJ79" s="54"/>
      <c r="AK79" s="54"/>
      <c r="AL79" s="54"/>
      <c r="AM79" s="54"/>
      <c r="AN79" s="54"/>
      <c r="AO79" s="54"/>
      <c r="AP79" s="54"/>
      <c r="AQ79" s="54"/>
      <c r="AR79" s="54"/>
      <c r="AS79" s="54"/>
      <c r="AT79" s="54"/>
      <c r="AU79" s="54"/>
      <c r="AV79" s="54"/>
      <c r="AW79" s="54"/>
      <c r="AX79" s="54"/>
      <c r="AY79" s="54"/>
      <c r="AZ79" s="54"/>
      <c r="BA79" s="54"/>
      <c r="BB79" s="54"/>
      <c r="BC79" s="54"/>
      <c r="BD79" s="54"/>
      <c r="BE79" s="54"/>
      <c r="BF79" s="54"/>
      <c r="BG79" s="54"/>
      <c r="BH79" s="54"/>
      <c r="BI79" s="54"/>
      <c r="BJ79" s="54"/>
      <c r="BK79" s="54"/>
      <c r="BL79" s="54"/>
      <c r="BM79" s="54"/>
      <c r="BN79" s="54"/>
      <c r="BO79" s="54"/>
      <c r="BP79" s="54"/>
      <c r="BQ79" s="54"/>
      <c r="BR79" s="54"/>
      <c r="BS79" s="54"/>
      <c r="BT79" s="54"/>
      <c r="BU79" s="54"/>
      <c r="BV79" s="54"/>
      <c r="BW79" s="54"/>
      <c r="BX79" s="54"/>
      <c r="BY79" s="54"/>
      <c r="BZ79" s="54"/>
      <c r="CA79" s="54"/>
      <c r="CB79" s="54"/>
      <c r="CC79" s="54"/>
      <c r="CD79" s="54"/>
      <c r="CE79" s="54"/>
      <c r="CF79" s="54"/>
      <c r="CG79" s="54"/>
      <c r="CH79" s="54"/>
      <c r="CI79" s="54"/>
      <c r="CJ79" s="54"/>
      <c r="CK79" s="54"/>
      <c r="CL79" s="54"/>
      <c r="CM79" s="54"/>
      <c r="CN79" s="54"/>
      <c r="CO79" s="54"/>
      <c r="CP79" s="54"/>
      <c r="CQ79" s="54"/>
      <c r="CR79" s="54"/>
      <c r="CS79" s="54"/>
      <c r="CT79" s="54"/>
      <c r="CU79" s="54"/>
      <c r="CV79" s="54"/>
      <c r="CW79" s="54"/>
      <c r="CX79" s="54"/>
      <c r="CY79" s="54"/>
      <c r="CZ79" s="54"/>
      <c r="DA79" s="54"/>
      <c r="DB79" s="54"/>
      <c r="DC79" s="54"/>
      <c r="DD79" s="54"/>
      <c r="DE79" s="54"/>
      <c r="DF79" s="54"/>
      <c r="DG79" s="54"/>
      <c r="DH79" s="54"/>
      <c r="DI79" s="54"/>
      <c r="DJ79" s="54"/>
      <c r="DK79" s="54"/>
      <c r="DL79" s="54"/>
      <c r="DM79" s="54"/>
      <c r="DN79" s="54"/>
      <c r="DO79" s="54"/>
      <c r="DP79" s="54"/>
      <c r="DQ79" s="54"/>
      <c r="DR79" s="54"/>
      <c r="DS79" s="54"/>
      <c r="DT79" s="54"/>
      <c r="DU79" s="54"/>
      <c r="DV79" s="54"/>
      <c r="DW79" s="54"/>
      <c r="DX79" s="54"/>
      <c r="DY79" s="54"/>
      <c r="DZ79" s="54"/>
      <c r="EA79" s="54"/>
      <c r="EB79" s="54"/>
      <c r="EC79" s="54"/>
      <c r="ED79" s="54"/>
      <c r="EE79" s="54"/>
      <c r="EF79" s="54"/>
      <c r="EG79" s="54"/>
      <c r="EH79" s="54"/>
      <c r="EI79" s="54"/>
      <c r="EJ79" s="54"/>
      <c r="EK79" s="54"/>
      <c r="EL79" s="54"/>
      <c r="EM79" s="54"/>
      <c r="EN79" s="54"/>
      <c r="EO79" s="54"/>
      <c r="EP79" s="54"/>
      <c r="EQ79" s="54"/>
      <c r="ER79" s="54"/>
      <c r="ES79" s="54"/>
      <c r="ET79" s="54"/>
      <c r="EU79" s="54"/>
      <c r="EV79" s="54"/>
      <c r="EW79" s="54"/>
      <c r="EX79" s="54"/>
      <c r="EY79" s="54"/>
      <c r="EZ79" s="54"/>
      <c r="FA79" s="54"/>
      <c r="FB79" s="54"/>
      <c r="FC79" s="54"/>
      <c r="FD79" s="54"/>
      <c r="FE79" s="54"/>
      <c r="FF79" s="54"/>
      <c r="FG79" s="54"/>
      <c r="FH79" s="54"/>
      <c r="FI79" s="54"/>
      <c r="FJ79" s="54"/>
      <c r="FK79" s="54"/>
      <c r="FL79" s="54"/>
      <c r="FM79" s="54"/>
      <c r="FN79" s="54"/>
      <c r="FO79" s="54"/>
      <c r="FP79" s="54"/>
      <c r="FQ79" s="54"/>
      <c r="FR79" s="54"/>
      <c r="FS79" s="54"/>
      <c r="FT79" s="54"/>
      <c r="FU79" s="54"/>
      <c r="FV79" s="54"/>
      <c r="FW79" s="54"/>
      <c r="FX79" s="54"/>
      <c r="FY79" s="54"/>
      <c r="FZ79" s="54"/>
      <c r="GA79" s="54"/>
      <c r="GB79" s="54"/>
      <c r="GC79" s="54"/>
      <c r="GD79" s="54"/>
      <c r="GE79" s="54"/>
      <c r="GF79" s="54"/>
      <c r="GG79" s="54"/>
      <c r="GH79" s="54"/>
      <c r="GI79" s="54"/>
      <c r="GJ79" s="54"/>
      <c r="GK79" s="54"/>
      <c r="GL79" s="54"/>
      <c r="GM79" s="54"/>
      <c r="GN79" s="54"/>
      <c r="GO79" s="54"/>
      <c r="GP79" s="54"/>
      <c r="GQ79" s="54"/>
      <c r="GR79" s="54"/>
      <c r="GS79" s="54"/>
      <c r="GT79" s="54"/>
      <c r="GU79" s="54"/>
      <c r="GV79" s="54"/>
      <c r="GW79" s="54"/>
      <c r="GX79" s="54"/>
      <c r="GY79" s="54"/>
      <c r="GZ79" s="54"/>
      <c r="HA79" s="54"/>
      <c r="HB79" s="54"/>
      <c r="HC79" s="54"/>
      <c r="HD79" s="54"/>
      <c r="HE79" s="54"/>
    </row>
    <row r="80" spans="1:213" ht="32.25" customHeight="1" x14ac:dyDescent="0.25">
      <c r="A80" s="69">
        <f t="shared" si="3"/>
        <v>72</v>
      </c>
      <c r="B80" s="298" t="s">
        <v>121</v>
      </c>
      <c r="C80" s="298"/>
      <c r="D80" s="298"/>
      <c r="E80" s="298"/>
      <c r="F80" s="298"/>
      <c r="G80" s="54"/>
      <c r="H80" s="54"/>
      <c r="I80" s="54"/>
      <c r="J80" s="54"/>
      <c r="K80" s="54"/>
      <c r="L80" s="54"/>
      <c r="M80" s="54"/>
      <c r="N80" s="54"/>
      <c r="O80" s="54"/>
      <c r="P80" s="54"/>
      <c r="Q80" s="54"/>
      <c r="R80" s="54"/>
      <c r="S80" s="54"/>
      <c r="T80" s="54"/>
      <c r="U80" s="54"/>
      <c r="V80" s="54"/>
      <c r="W80" s="54"/>
      <c r="X80" s="54"/>
      <c r="Y80" s="54"/>
      <c r="Z80" s="54"/>
      <c r="AA80" s="54"/>
      <c r="AB80" s="54"/>
      <c r="AC80" s="54"/>
      <c r="AD80" s="54"/>
      <c r="AE80" s="54"/>
      <c r="AF80" s="54"/>
      <c r="AG80" s="54"/>
      <c r="AH80" s="54"/>
      <c r="AI80" s="54"/>
      <c r="AJ80" s="54"/>
      <c r="AK80" s="54"/>
      <c r="AL80" s="54"/>
      <c r="AM80" s="54"/>
      <c r="AN80" s="54"/>
      <c r="AO80" s="54"/>
      <c r="AP80" s="54"/>
      <c r="AQ80" s="54"/>
      <c r="AR80" s="54"/>
      <c r="AS80" s="54"/>
      <c r="AT80" s="54"/>
      <c r="AU80" s="54"/>
      <c r="AV80" s="54"/>
      <c r="AW80" s="54"/>
      <c r="AX80" s="54"/>
      <c r="AY80" s="54"/>
      <c r="AZ80" s="54"/>
      <c r="BA80" s="54"/>
      <c r="BB80" s="54"/>
      <c r="BC80" s="54"/>
      <c r="BD80" s="54"/>
      <c r="BE80" s="54"/>
      <c r="BF80" s="54"/>
      <c r="BG80" s="54"/>
      <c r="BH80" s="54"/>
      <c r="BI80" s="54"/>
      <c r="BJ80" s="54"/>
      <c r="BK80" s="54"/>
      <c r="BL80" s="54"/>
      <c r="BM80" s="54"/>
      <c r="BN80" s="54"/>
      <c r="BO80" s="54"/>
      <c r="BP80" s="54"/>
      <c r="BQ80" s="54"/>
      <c r="BR80" s="54"/>
      <c r="BS80" s="54"/>
      <c r="BT80" s="54"/>
      <c r="BU80" s="54"/>
      <c r="BV80" s="54"/>
      <c r="BW80" s="54"/>
      <c r="BX80" s="54"/>
      <c r="BY80" s="54"/>
      <c r="BZ80" s="54"/>
      <c r="CA80" s="54"/>
      <c r="CB80" s="54"/>
      <c r="CC80" s="54"/>
      <c r="CD80" s="54"/>
      <c r="CE80" s="54"/>
      <c r="CF80" s="54"/>
      <c r="CG80" s="54"/>
      <c r="CH80" s="54"/>
      <c r="CI80" s="54"/>
      <c r="CJ80" s="54"/>
      <c r="CK80" s="54"/>
      <c r="CL80" s="54"/>
      <c r="CM80" s="54"/>
      <c r="CN80" s="54"/>
      <c r="CO80" s="54"/>
      <c r="CP80" s="54"/>
      <c r="CQ80" s="54"/>
      <c r="CR80" s="54"/>
      <c r="CS80" s="54"/>
      <c r="CT80" s="54"/>
      <c r="CU80" s="54"/>
      <c r="CV80" s="54"/>
      <c r="CW80" s="54"/>
      <c r="CX80" s="54"/>
      <c r="CY80" s="54"/>
      <c r="CZ80" s="54"/>
      <c r="DA80" s="54"/>
      <c r="DB80" s="54"/>
      <c r="DC80" s="54"/>
      <c r="DD80" s="54"/>
      <c r="DE80" s="54"/>
      <c r="DF80" s="54"/>
      <c r="DG80" s="54"/>
      <c r="DH80" s="54"/>
      <c r="DI80" s="54"/>
      <c r="DJ80" s="54"/>
      <c r="DK80" s="54"/>
      <c r="DL80" s="54"/>
      <c r="DM80" s="54"/>
      <c r="DN80" s="54"/>
      <c r="DO80" s="54"/>
      <c r="DP80" s="54"/>
      <c r="DQ80" s="54"/>
      <c r="DR80" s="54"/>
      <c r="DS80" s="54"/>
      <c r="DT80" s="54"/>
      <c r="DU80" s="54"/>
      <c r="DV80" s="54"/>
      <c r="DW80" s="54"/>
      <c r="DX80" s="54"/>
      <c r="DY80" s="54"/>
      <c r="DZ80" s="54"/>
      <c r="EA80" s="54"/>
      <c r="EB80" s="54"/>
      <c r="EC80" s="54"/>
      <c r="ED80" s="54"/>
      <c r="EE80" s="54"/>
      <c r="EF80" s="54"/>
      <c r="EG80" s="54"/>
      <c r="EH80" s="54"/>
      <c r="EI80" s="54"/>
      <c r="EJ80" s="54"/>
      <c r="EK80" s="54"/>
      <c r="EL80" s="54"/>
      <c r="EM80" s="54"/>
      <c r="EN80" s="54"/>
      <c r="EO80" s="54"/>
      <c r="EP80" s="54"/>
      <c r="EQ80" s="54"/>
      <c r="ER80" s="54"/>
      <c r="ES80" s="54"/>
      <c r="ET80" s="54"/>
      <c r="EU80" s="54"/>
      <c r="EV80" s="54"/>
      <c r="EW80" s="54"/>
      <c r="EX80" s="54"/>
      <c r="EY80" s="54"/>
      <c r="EZ80" s="54"/>
      <c r="FA80" s="54"/>
      <c r="FB80" s="54"/>
      <c r="FC80" s="54"/>
      <c r="FD80" s="54"/>
      <c r="FE80" s="54"/>
      <c r="FF80" s="54"/>
      <c r="FG80" s="54"/>
      <c r="FH80" s="54"/>
      <c r="FI80" s="54"/>
      <c r="FJ80" s="54"/>
      <c r="FK80" s="54"/>
      <c r="FL80" s="54"/>
      <c r="FM80" s="54"/>
      <c r="FN80" s="54"/>
      <c r="FO80" s="54"/>
      <c r="FP80" s="54"/>
      <c r="FQ80" s="54"/>
      <c r="FR80" s="54"/>
      <c r="FS80" s="54"/>
      <c r="FT80" s="54"/>
      <c r="FU80" s="54"/>
      <c r="FV80" s="54"/>
      <c r="FW80" s="54"/>
      <c r="FX80" s="54"/>
      <c r="FY80" s="54"/>
      <c r="FZ80" s="54"/>
      <c r="GA80" s="54"/>
      <c r="GB80" s="54"/>
      <c r="GC80" s="54"/>
      <c r="GD80" s="54"/>
      <c r="GE80" s="54"/>
      <c r="GF80" s="54"/>
      <c r="GG80" s="54"/>
      <c r="GH80" s="54"/>
      <c r="GI80" s="54"/>
      <c r="GJ80" s="54"/>
      <c r="GK80" s="54"/>
      <c r="GL80" s="54"/>
      <c r="GM80" s="54"/>
      <c r="GN80" s="54"/>
      <c r="GO80" s="54"/>
      <c r="GP80" s="54"/>
      <c r="GQ80" s="54"/>
      <c r="GR80" s="54"/>
      <c r="GS80" s="54"/>
      <c r="GT80" s="54"/>
      <c r="GU80" s="54"/>
      <c r="GV80" s="54"/>
      <c r="GW80" s="54"/>
      <c r="GX80" s="54"/>
      <c r="GY80" s="54"/>
      <c r="GZ80" s="54"/>
      <c r="HA80" s="54"/>
      <c r="HB80" s="54"/>
      <c r="HC80" s="54"/>
      <c r="HD80" s="54"/>
      <c r="HE80" s="54"/>
    </row>
    <row r="81" spans="1:213" ht="78.75" x14ac:dyDescent="0.25">
      <c r="A81" s="69">
        <f t="shared" si="3"/>
        <v>73</v>
      </c>
      <c r="B81" s="174" t="s">
        <v>560</v>
      </c>
      <c r="C81" s="172" t="s">
        <v>100</v>
      </c>
      <c r="D81" s="58">
        <v>3</v>
      </c>
      <c r="E81" s="58">
        <v>3</v>
      </c>
      <c r="F81" s="5">
        <f>E81*100/D81</f>
        <v>100</v>
      </c>
      <c r="G81" s="54"/>
      <c r="H81" s="54"/>
      <c r="I81" s="54"/>
      <c r="J81" s="54"/>
      <c r="K81" s="54"/>
      <c r="L81" s="54"/>
      <c r="M81" s="54"/>
      <c r="N81" s="54"/>
      <c r="O81" s="54"/>
      <c r="P81" s="54"/>
      <c r="Q81" s="54"/>
      <c r="R81" s="54"/>
      <c r="S81" s="54"/>
      <c r="T81" s="54"/>
      <c r="U81" s="54"/>
      <c r="V81" s="54"/>
      <c r="W81" s="54"/>
      <c r="X81" s="54"/>
      <c r="Y81" s="54"/>
      <c r="Z81" s="54"/>
      <c r="AA81" s="54"/>
      <c r="AB81" s="54"/>
      <c r="AC81" s="54"/>
      <c r="AD81" s="54"/>
      <c r="AE81" s="54"/>
      <c r="AF81" s="54"/>
      <c r="AG81" s="54"/>
      <c r="AH81" s="54"/>
      <c r="AI81" s="54"/>
      <c r="AJ81" s="54"/>
      <c r="AK81" s="54"/>
      <c r="AL81" s="54"/>
      <c r="AM81" s="54"/>
      <c r="AN81" s="54"/>
      <c r="AO81" s="54"/>
      <c r="AP81" s="54"/>
      <c r="AQ81" s="54"/>
      <c r="AR81" s="54"/>
      <c r="AS81" s="54"/>
      <c r="AT81" s="54"/>
      <c r="AU81" s="54"/>
      <c r="AV81" s="54"/>
      <c r="AW81" s="54"/>
      <c r="AX81" s="54"/>
      <c r="AY81" s="54"/>
      <c r="AZ81" s="54"/>
      <c r="BA81" s="54"/>
      <c r="BB81" s="54"/>
      <c r="BC81" s="54"/>
      <c r="BD81" s="54"/>
      <c r="BE81" s="54"/>
      <c r="BF81" s="54"/>
      <c r="BG81" s="54"/>
      <c r="BH81" s="54"/>
      <c r="BI81" s="54"/>
      <c r="BJ81" s="54"/>
      <c r="BK81" s="54"/>
      <c r="BL81" s="54"/>
      <c r="BM81" s="54"/>
      <c r="BN81" s="54"/>
      <c r="BO81" s="54"/>
      <c r="BP81" s="54"/>
      <c r="BQ81" s="54"/>
      <c r="BR81" s="54"/>
      <c r="BS81" s="54"/>
      <c r="BT81" s="54"/>
      <c r="BU81" s="54"/>
      <c r="BV81" s="54"/>
      <c r="BW81" s="54"/>
      <c r="BX81" s="54"/>
      <c r="BY81" s="54"/>
      <c r="BZ81" s="54"/>
      <c r="CA81" s="54"/>
      <c r="CB81" s="54"/>
      <c r="CC81" s="54"/>
      <c r="CD81" s="54"/>
      <c r="CE81" s="54"/>
      <c r="CF81" s="54"/>
      <c r="CG81" s="54"/>
      <c r="CH81" s="54"/>
      <c r="CI81" s="54"/>
      <c r="CJ81" s="54"/>
      <c r="CK81" s="54"/>
      <c r="CL81" s="54"/>
      <c r="CM81" s="54"/>
      <c r="CN81" s="54"/>
      <c r="CO81" s="54"/>
      <c r="CP81" s="54"/>
      <c r="CQ81" s="54"/>
      <c r="CR81" s="54"/>
      <c r="CS81" s="54"/>
      <c r="CT81" s="54"/>
      <c r="CU81" s="54"/>
      <c r="CV81" s="54"/>
      <c r="CW81" s="54"/>
      <c r="CX81" s="54"/>
      <c r="CY81" s="54"/>
      <c r="CZ81" s="54"/>
      <c r="DA81" s="54"/>
      <c r="DB81" s="54"/>
      <c r="DC81" s="54"/>
      <c r="DD81" s="54"/>
      <c r="DE81" s="54"/>
      <c r="DF81" s="54"/>
      <c r="DG81" s="54"/>
      <c r="DH81" s="54"/>
      <c r="DI81" s="54"/>
      <c r="DJ81" s="54"/>
      <c r="DK81" s="54"/>
      <c r="DL81" s="54"/>
      <c r="DM81" s="54"/>
      <c r="DN81" s="54"/>
      <c r="DO81" s="54"/>
      <c r="DP81" s="54"/>
      <c r="DQ81" s="54"/>
      <c r="DR81" s="54"/>
      <c r="DS81" s="54"/>
      <c r="DT81" s="54"/>
      <c r="DU81" s="54"/>
      <c r="DV81" s="54"/>
      <c r="DW81" s="54"/>
      <c r="DX81" s="54"/>
      <c r="DY81" s="54"/>
      <c r="DZ81" s="54"/>
      <c r="EA81" s="54"/>
      <c r="EB81" s="54"/>
      <c r="EC81" s="54"/>
      <c r="ED81" s="54"/>
      <c r="EE81" s="54"/>
      <c r="EF81" s="54"/>
      <c r="EG81" s="54"/>
      <c r="EH81" s="54"/>
      <c r="EI81" s="54"/>
      <c r="EJ81" s="54"/>
      <c r="EK81" s="54"/>
      <c r="EL81" s="54"/>
      <c r="EM81" s="54"/>
      <c r="EN81" s="54"/>
      <c r="EO81" s="54"/>
      <c r="EP81" s="54"/>
      <c r="EQ81" s="54"/>
      <c r="ER81" s="54"/>
      <c r="ES81" s="54"/>
      <c r="ET81" s="54"/>
      <c r="EU81" s="54"/>
      <c r="EV81" s="54"/>
      <c r="EW81" s="54"/>
      <c r="EX81" s="54"/>
      <c r="EY81" s="54"/>
      <c r="EZ81" s="54"/>
      <c r="FA81" s="54"/>
      <c r="FB81" s="54"/>
      <c r="FC81" s="54"/>
      <c r="FD81" s="54"/>
      <c r="FE81" s="54"/>
      <c r="FF81" s="54"/>
      <c r="FG81" s="54"/>
      <c r="FH81" s="54"/>
      <c r="FI81" s="54"/>
      <c r="FJ81" s="54"/>
      <c r="FK81" s="54"/>
      <c r="FL81" s="54"/>
      <c r="FM81" s="54"/>
      <c r="FN81" s="54"/>
      <c r="FO81" s="54"/>
      <c r="FP81" s="54"/>
      <c r="FQ81" s="54"/>
      <c r="FR81" s="54"/>
      <c r="FS81" s="54"/>
      <c r="FT81" s="54"/>
      <c r="FU81" s="54"/>
      <c r="FV81" s="54"/>
      <c r="FW81" s="54"/>
      <c r="FX81" s="54"/>
      <c r="FY81" s="54"/>
      <c r="FZ81" s="54"/>
      <c r="GA81" s="54"/>
      <c r="GB81" s="54"/>
      <c r="GC81" s="54"/>
      <c r="GD81" s="54"/>
      <c r="GE81" s="54"/>
      <c r="GF81" s="54"/>
      <c r="GG81" s="54"/>
      <c r="GH81" s="54"/>
      <c r="GI81" s="54"/>
      <c r="GJ81" s="54"/>
      <c r="GK81" s="54"/>
      <c r="GL81" s="54"/>
      <c r="GM81" s="54"/>
      <c r="GN81" s="54"/>
      <c r="GO81" s="54"/>
      <c r="GP81" s="54"/>
      <c r="GQ81" s="54"/>
      <c r="GR81" s="54"/>
      <c r="GS81" s="54"/>
      <c r="GT81" s="54"/>
      <c r="GU81" s="54"/>
      <c r="GV81" s="54"/>
      <c r="GW81" s="54"/>
      <c r="GX81" s="54"/>
      <c r="GY81" s="54"/>
      <c r="GZ81" s="54"/>
      <c r="HA81" s="54"/>
      <c r="HB81" s="54"/>
      <c r="HC81" s="54"/>
      <c r="HD81" s="54"/>
      <c r="HE81" s="54"/>
    </row>
    <row r="82" spans="1:213" ht="48" customHeight="1" x14ac:dyDescent="0.25">
      <c r="A82" s="69">
        <f t="shared" si="3"/>
        <v>74</v>
      </c>
      <c r="B82" s="292" t="s">
        <v>122</v>
      </c>
      <c r="C82" s="287"/>
      <c r="D82" s="287"/>
      <c r="E82" s="287"/>
      <c r="F82" s="288"/>
      <c r="G82" s="54"/>
      <c r="H82" s="54"/>
      <c r="I82" s="54"/>
      <c r="J82" s="54"/>
      <c r="K82" s="54"/>
      <c r="L82" s="54"/>
      <c r="M82" s="54"/>
      <c r="N82" s="54"/>
      <c r="O82" s="54"/>
      <c r="P82" s="54"/>
      <c r="Q82" s="54"/>
      <c r="R82" s="54"/>
      <c r="S82" s="54"/>
      <c r="T82" s="54"/>
      <c r="U82" s="54"/>
      <c r="V82" s="54"/>
      <c r="W82" s="54"/>
      <c r="X82" s="54"/>
      <c r="Y82" s="54"/>
      <c r="Z82" s="54"/>
      <c r="AA82" s="54"/>
      <c r="AB82" s="54"/>
      <c r="AC82" s="54"/>
      <c r="AD82" s="54"/>
      <c r="AE82" s="54"/>
      <c r="AF82" s="54"/>
      <c r="AG82" s="54"/>
      <c r="AH82" s="54"/>
      <c r="AI82" s="54"/>
      <c r="AJ82" s="54"/>
      <c r="AK82" s="54"/>
      <c r="AL82" s="54"/>
      <c r="AM82" s="54"/>
      <c r="AN82" s="54"/>
      <c r="AO82" s="54"/>
      <c r="AP82" s="54"/>
      <c r="AQ82" s="54"/>
      <c r="AR82" s="54"/>
      <c r="AS82" s="54"/>
      <c r="AT82" s="54"/>
      <c r="AU82" s="54"/>
      <c r="AV82" s="54"/>
      <c r="AW82" s="54"/>
      <c r="AX82" s="54"/>
      <c r="AY82" s="54"/>
      <c r="AZ82" s="54"/>
      <c r="BA82" s="54"/>
      <c r="BB82" s="54"/>
      <c r="BC82" s="54"/>
      <c r="BD82" s="54"/>
      <c r="BE82" s="54"/>
      <c r="BF82" s="54"/>
      <c r="BG82" s="54"/>
      <c r="BH82" s="54"/>
      <c r="BI82" s="54"/>
      <c r="BJ82" s="54"/>
      <c r="BK82" s="54"/>
      <c r="BL82" s="54"/>
      <c r="BM82" s="54"/>
      <c r="BN82" s="54"/>
      <c r="BO82" s="54"/>
      <c r="BP82" s="54"/>
      <c r="BQ82" s="54"/>
      <c r="BR82" s="54"/>
      <c r="BS82" s="54"/>
      <c r="BT82" s="54"/>
      <c r="BU82" s="54"/>
      <c r="BV82" s="54"/>
      <c r="BW82" s="54"/>
      <c r="BX82" s="54"/>
      <c r="BY82" s="54"/>
      <c r="BZ82" s="54"/>
      <c r="CA82" s="54"/>
      <c r="CB82" s="54"/>
      <c r="CC82" s="54"/>
      <c r="CD82" s="54"/>
      <c r="CE82" s="54"/>
      <c r="CF82" s="54"/>
      <c r="CG82" s="54"/>
      <c r="CH82" s="54"/>
      <c r="CI82" s="54"/>
      <c r="CJ82" s="54"/>
      <c r="CK82" s="54"/>
      <c r="CL82" s="54"/>
      <c r="CM82" s="54"/>
      <c r="CN82" s="54"/>
      <c r="CO82" s="54"/>
      <c r="CP82" s="54"/>
      <c r="CQ82" s="54"/>
      <c r="CR82" s="54"/>
      <c r="CS82" s="54"/>
      <c r="CT82" s="54"/>
      <c r="CU82" s="54"/>
      <c r="CV82" s="54"/>
      <c r="CW82" s="54"/>
      <c r="CX82" s="54"/>
      <c r="CY82" s="54"/>
      <c r="CZ82" s="54"/>
      <c r="DA82" s="54"/>
      <c r="DB82" s="54"/>
      <c r="DC82" s="54"/>
      <c r="DD82" s="54"/>
      <c r="DE82" s="54"/>
      <c r="DF82" s="54"/>
      <c r="DG82" s="54"/>
      <c r="DH82" s="54"/>
      <c r="DI82" s="54"/>
      <c r="DJ82" s="54"/>
      <c r="DK82" s="54"/>
      <c r="DL82" s="54"/>
      <c r="DM82" s="54"/>
      <c r="DN82" s="54"/>
      <c r="DO82" s="54"/>
      <c r="DP82" s="54"/>
      <c r="DQ82" s="54"/>
      <c r="DR82" s="54"/>
      <c r="DS82" s="54"/>
      <c r="DT82" s="54"/>
      <c r="DU82" s="54"/>
      <c r="DV82" s="54"/>
      <c r="DW82" s="54"/>
      <c r="DX82" s="54"/>
      <c r="DY82" s="54"/>
      <c r="DZ82" s="54"/>
      <c r="EA82" s="54"/>
      <c r="EB82" s="54"/>
      <c r="EC82" s="54"/>
      <c r="ED82" s="54"/>
      <c r="EE82" s="54"/>
      <c r="EF82" s="54"/>
      <c r="EG82" s="54"/>
      <c r="EH82" s="54"/>
      <c r="EI82" s="54"/>
      <c r="EJ82" s="54"/>
      <c r="EK82" s="54"/>
      <c r="EL82" s="54"/>
      <c r="EM82" s="54"/>
      <c r="EN82" s="54"/>
      <c r="EO82" s="54"/>
      <c r="EP82" s="54"/>
      <c r="EQ82" s="54"/>
      <c r="ER82" s="54"/>
      <c r="ES82" s="54"/>
      <c r="ET82" s="54"/>
      <c r="EU82" s="54"/>
      <c r="EV82" s="54"/>
      <c r="EW82" s="54"/>
      <c r="EX82" s="54"/>
      <c r="EY82" s="54"/>
      <c r="EZ82" s="54"/>
      <c r="FA82" s="54"/>
      <c r="FB82" s="54"/>
      <c r="FC82" s="54"/>
      <c r="FD82" s="54"/>
      <c r="FE82" s="54"/>
      <c r="FF82" s="54"/>
      <c r="FG82" s="54"/>
      <c r="FH82" s="54"/>
      <c r="FI82" s="54"/>
      <c r="FJ82" s="54"/>
      <c r="FK82" s="54"/>
      <c r="FL82" s="54"/>
      <c r="FM82" s="54"/>
      <c r="FN82" s="54"/>
      <c r="FO82" s="54"/>
      <c r="FP82" s="54"/>
      <c r="FQ82" s="54"/>
      <c r="FR82" s="54"/>
      <c r="FS82" s="54"/>
      <c r="FT82" s="54"/>
      <c r="FU82" s="54"/>
      <c r="FV82" s="54"/>
      <c r="FW82" s="54"/>
      <c r="FX82" s="54"/>
      <c r="FY82" s="54"/>
      <c r="FZ82" s="54"/>
      <c r="GA82" s="54"/>
      <c r="GB82" s="54"/>
      <c r="GC82" s="54"/>
      <c r="GD82" s="54"/>
      <c r="GE82" s="54"/>
      <c r="GF82" s="54"/>
      <c r="GG82" s="54"/>
      <c r="GH82" s="54"/>
      <c r="GI82" s="54"/>
      <c r="GJ82" s="54"/>
      <c r="GK82" s="54"/>
      <c r="GL82" s="54"/>
      <c r="GM82" s="54"/>
      <c r="GN82" s="54"/>
      <c r="GO82" s="54"/>
      <c r="GP82" s="54"/>
      <c r="GQ82" s="54"/>
      <c r="GR82" s="54"/>
      <c r="GS82" s="54"/>
      <c r="GT82" s="54"/>
      <c r="GU82" s="54"/>
      <c r="GV82" s="54"/>
      <c r="GW82" s="54"/>
      <c r="GX82" s="54"/>
      <c r="GY82" s="54"/>
      <c r="GZ82" s="54"/>
      <c r="HA82" s="54"/>
      <c r="HB82" s="54"/>
      <c r="HC82" s="54"/>
      <c r="HD82" s="54"/>
      <c r="HE82" s="54"/>
    </row>
    <row r="83" spans="1:213" ht="31.5" x14ac:dyDescent="0.25">
      <c r="A83" s="176">
        <f t="shared" si="3"/>
        <v>75</v>
      </c>
      <c r="B83" s="177" t="s">
        <v>561</v>
      </c>
      <c r="C83" s="172" t="s">
        <v>100</v>
      </c>
      <c r="D83" s="79">
        <v>600</v>
      </c>
      <c r="E83" s="79">
        <v>600</v>
      </c>
      <c r="F83" s="5">
        <f>E83*100/D83</f>
        <v>100</v>
      </c>
      <c r="G83" s="54"/>
      <c r="H83" s="54"/>
      <c r="I83" s="54"/>
      <c r="J83" s="54"/>
      <c r="K83" s="54"/>
      <c r="L83" s="54"/>
      <c r="M83" s="54"/>
      <c r="N83" s="54"/>
      <c r="O83" s="54"/>
      <c r="P83" s="54"/>
      <c r="Q83" s="54"/>
      <c r="R83" s="54"/>
      <c r="S83" s="54"/>
      <c r="T83" s="54"/>
      <c r="U83" s="54"/>
      <c r="V83" s="54"/>
      <c r="W83" s="54"/>
      <c r="X83" s="54"/>
      <c r="Y83" s="54"/>
      <c r="Z83" s="54"/>
      <c r="AA83" s="54"/>
      <c r="AB83" s="54"/>
      <c r="AC83" s="54"/>
      <c r="AD83" s="54"/>
      <c r="AE83" s="54"/>
      <c r="AF83" s="54"/>
      <c r="AG83" s="54"/>
      <c r="AH83" s="54"/>
      <c r="AI83" s="54"/>
      <c r="AJ83" s="54"/>
      <c r="AK83" s="54"/>
      <c r="AL83" s="54"/>
      <c r="AM83" s="54"/>
      <c r="AN83" s="54"/>
      <c r="AO83" s="54"/>
      <c r="AP83" s="54"/>
      <c r="AQ83" s="54"/>
      <c r="AR83" s="54"/>
      <c r="AS83" s="54"/>
      <c r="AT83" s="54"/>
      <c r="AU83" s="54"/>
      <c r="AV83" s="54"/>
      <c r="AW83" s="54"/>
      <c r="AX83" s="54"/>
      <c r="AY83" s="54"/>
      <c r="AZ83" s="54"/>
      <c r="BA83" s="54"/>
      <c r="BB83" s="54"/>
      <c r="BC83" s="54"/>
      <c r="BD83" s="54"/>
      <c r="BE83" s="54"/>
      <c r="BF83" s="54"/>
      <c r="BG83" s="54"/>
      <c r="BH83" s="54"/>
      <c r="BI83" s="54"/>
      <c r="BJ83" s="54"/>
      <c r="BK83" s="54"/>
      <c r="BL83" s="54"/>
      <c r="BM83" s="54"/>
      <c r="BN83" s="54"/>
      <c r="BO83" s="54"/>
      <c r="BP83" s="54"/>
      <c r="BQ83" s="54"/>
      <c r="BR83" s="54"/>
      <c r="BS83" s="54"/>
      <c r="BT83" s="54"/>
      <c r="BU83" s="54"/>
      <c r="BV83" s="54"/>
      <c r="BW83" s="54"/>
      <c r="BX83" s="54"/>
      <c r="BY83" s="54"/>
      <c r="BZ83" s="54"/>
      <c r="CA83" s="54"/>
      <c r="CB83" s="54"/>
      <c r="CC83" s="54"/>
      <c r="CD83" s="54"/>
      <c r="CE83" s="54"/>
      <c r="CF83" s="54"/>
      <c r="CG83" s="54"/>
      <c r="CH83" s="54"/>
      <c r="CI83" s="54"/>
      <c r="CJ83" s="54"/>
      <c r="CK83" s="54"/>
      <c r="CL83" s="54"/>
      <c r="CM83" s="54"/>
      <c r="CN83" s="54"/>
      <c r="CO83" s="54"/>
      <c r="CP83" s="54"/>
      <c r="CQ83" s="54"/>
      <c r="CR83" s="54"/>
      <c r="CS83" s="54"/>
      <c r="CT83" s="54"/>
      <c r="CU83" s="54"/>
      <c r="CV83" s="54"/>
      <c r="CW83" s="54"/>
      <c r="CX83" s="54"/>
      <c r="CY83" s="54"/>
      <c r="CZ83" s="54"/>
      <c r="DA83" s="54"/>
      <c r="DB83" s="54"/>
      <c r="DC83" s="54"/>
      <c r="DD83" s="54"/>
      <c r="DE83" s="54"/>
      <c r="DF83" s="54"/>
      <c r="DG83" s="54"/>
      <c r="DH83" s="54"/>
      <c r="DI83" s="54"/>
      <c r="DJ83" s="54"/>
      <c r="DK83" s="54"/>
      <c r="DL83" s="54"/>
      <c r="DM83" s="54"/>
      <c r="DN83" s="54"/>
      <c r="DO83" s="54"/>
      <c r="DP83" s="54"/>
      <c r="DQ83" s="54"/>
      <c r="DR83" s="54"/>
      <c r="DS83" s="54"/>
      <c r="DT83" s="54"/>
      <c r="DU83" s="54"/>
      <c r="DV83" s="54"/>
      <c r="DW83" s="54"/>
      <c r="DX83" s="54"/>
      <c r="DY83" s="54"/>
      <c r="DZ83" s="54"/>
      <c r="EA83" s="54"/>
      <c r="EB83" s="54"/>
      <c r="EC83" s="54"/>
      <c r="ED83" s="54"/>
      <c r="EE83" s="54"/>
      <c r="EF83" s="54"/>
      <c r="EG83" s="54"/>
      <c r="EH83" s="54"/>
      <c r="EI83" s="54"/>
      <c r="EJ83" s="54"/>
      <c r="EK83" s="54"/>
      <c r="EL83" s="54"/>
      <c r="EM83" s="54"/>
      <c r="EN83" s="54"/>
      <c r="EO83" s="54"/>
      <c r="EP83" s="54"/>
      <c r="EQ83" s="54"/>
      <c r="ER83" s="54"/>
      <c r="ES83" s="54"/>
      <c r="ET83" s="54"/>
      <c r="EU83" s="54"/>
      <c r="EV83" s="54"/>
      <c r="EW83" s="54"/>
      <c r="EX83" s="54"/>
      <c r="EY83" s="54"/>
      <c r="EZ83" s="54"/>
      <c r="FA83" s="54"/>
      <c r="FB83" s="54"/>
      <c r="FC83" s="54"/>
      <c r="FD83" s="54"/>
      <c r="FE83" s="54"/>
      <c r="FF83" s="54"/>
      <c r="FG83" s="54"/>
      <c r="FH83" s="54"/>
      <c r="FI83" s="54"/>
      <c r="FJ83" s="54"/>
      <c r="FK83" s="54"/>
      <c r="FL83" s="54"/>
      <c r="FM83" s="54"/>
      <c r="FN83" s="54"/>
      <c r="FO83" s="54"/>
      <c r="FP83" s="54"/>
      <c r="FQ83" s="54"/>
      <c r="FR83" s="54"/>
      <c r="FS83" s="54"/>
      <c r="FT83" s="54"/>
      <c r="FU83" s="54"/>
      <c r="FV83" s="54"/>
      <c r="FW83" s="54"/>
      <c r="FX83" s="54"/>
      <c r="FY83" s="54"/>
      <c r="FZ83" s="54"/>
      <c r="GA83" s="54"/>
      <c r="GB83" s="54"/>
      <c r="GC83" s="54"/>
      <c r="GD83" s="54"/>
      <c r="GE83" s="54"/>
      <c r="GF83" s="54"/>
      <c r="GG83" s="54"/>
      <c r="GH83" s="54"/>
      <c r="GI83" s="54"/>
      <c r="GJ83" s="54"/>
      <c r="GK83" s="54"/>
      <c r="GL83" s="54"/>
      <c r="GM83" s="54"/>
      <c r="GN83" s="54"/>
      <c r="GO83" s="54"/>
      <c r="GP83" s="54"/>
      <c r="GQ83" s="54"/>
      <c r="GR83" s="54"/>
      <c r="GS83" s="54"/>
      <c r="GT83" s="54"/>
      <c r="GU83" s="54"/>
      <c r="GV83" s="54"/>
      <c r="GW83" s="54"/>
      <c r="GX83" s="54"/>
      <c r="GY83" s="54"/>
      <c r="GZ83" s="54"/>
      <c r="HA83" s="54"/>
      <c r="HB83" s="54"/>
      <c r="HC83" s="54"/>
      <c r="HD83" s="54"/>
      <c r="HE83" s="54"/>
    </row>
    <row r="84" spans="1:213" ht="94.5" x14ac:dyDescent="0.25">
      <c r="A84" s="69">
        <f>A83+1</f>
        <v>76</v>
      </c>
      <c r="B84" s="174" t="s">
        <v>562</v>
      </c>
      <c r="C84" s="172" t="s">
        <v>123</v>
      </c>
      <c r="D84" s="58">
        <v>612</v>
      </c>
      <c r="E84" s="58">
        <v>612</v>
      </c>
      <c r="F84" s="5">
        <f>E84*100/D84</f>
        <v>100</v>
      </c>
      <c r="G84" s="54"/>
      <c r="H84" s="54"/>
      <c r="I84" s="54"/>
      <c r="J84" s="54"/>
      <c r="K84" s="54"/>
      <c r="L84" s="54"/>
      <c r="M84" s="54"/>
      <c r="N84" s="54"/>
      <c r="O84" s="54"/>
      <c r="P84" s="54"/>
      <c r="Q84" s="54"/>
      <c r="R84" s="54"/>
      <c r="S84" s="54"/>
      <c r="T84" s="54"/>
      <c r="U84" s="54"/>
      <c r="V84" s="54"/>
      <c r="W84" s="54"/>
      <c r="X84" s="54"/>
      <c r="Y84" s="54"/>
      <c r="Z84" s="54"/>
      <c r="AA84" s="54"/>
      <c r="AB84" s="54"/>
      <c r="AC84" s="54"/>
      <c r="AD84" s="54"/>
      <c r="AE84" s="54"/>
      <c r="AF84" s="54"/>
      <c r="AG84" s="54"/>
      <c r="AH84" s="54"/>
      <c r="AI84" s="54"/>
      <c r="AJ84" s="54"/>
      <c r="AK84" s="54"/>
      <c r="AL84" s="54"/>
      <c r="AM84" s="54"/>
      <c r="AN84" s="54"/>
      <c r="AO84" s="54"/>
      <c r="AP84" s="54"/>
      <c r="AQ84" s="54"/>
      <c r="AR84" s="54"/>
      <c r="AS84" s="54"/>
      <c r="AT84" s="54"/>
      <c r="AU84" s="54"/>
      <c r="AV84" s="54"/>
      <c r="AW84" s="54"/>
      <c r="AX84" s="54"/>
      <c r="AY84" s="54"/>
      <c r="AZ84" s="54"/>
      <c r="BA84" s="54"/>
      <c r="BB84" s="54"/>
      <c r="BC84" s="54"/>
      <c r="BD84" s="54"/>
      <c r="BE84" s="54"/>
      <c r="BF84" s="54"/>
      <c r="BG84" s="54"/>
      <c r="BH84" s="54"/>
      <c r="BI84" s="54"/>
      <c r="BJ84" s="54"/>
      <c r="BK84" s="54"/>
      <c r="BL84" s="54"/>
      <c r="BM84" s="54"/>
      <c r="BN84" s="54"/>
      <c r="BO84" s="54"/>
      <c r="BP84" s="54"/>
      <c r="BQ84" s="54"/>
      <c r="BR84" s="54"/>
      <c r="BS84" s="54"/>
      <c r="BT84" s="54"/>
      <c r="BU84" s="54"/>
      <c r="BV84" s="54"/>
      <c r="BW84" s="54"/>
      <c r="BX84" s="54"/>
      <c r="BY84" s="54"/>
      <c r="BZ84" s="54"/>
      <c r="CA84" s="54"/>
      <c r="CB84" s="54"/>
      <c r="CC84" s="54"/>
      <c r="CD84" s="54"/>
      <c r="CE84" s="54"/>
      <c r="CF84" s="54"/>
      <c r="CG84" s="54"/>
      <c r="CH84" s="54"/>
      <c r="CI84" s="54"/>
      <c r="CJ84" s="54"/>
      <c r="CK84" s="54"/>
      <c r="CL84" s="54"/>
      <c r="CM84" s="54"/>
      <c r="CN84" s="54"/>
      <c r="CO84" s="54"/>
      <c r="CP84" s="54"/>
      <c r="CQ84" s="54"/>
      <c r="CR84" s="54"/>
      <c r="CS84" s="54"/>
      <c r="CT84" s="54"/>
      <c r="CU84" s="54"/>
      <c r="CV84" s="54"/>
      <c r="CW84" s="54"/>
      <c r="CX84" s="54"/>
      <c r="CY84" s="54"/>
      <c r="CZ84" s="54"/>
      <c r="DA84" s="54"/>
      <c r="DB84" s="54"/>
      <c r="DC84" s="54"/>
      <c r="DD84" s="54"/>
      <c r="DE84" s="54"/>
      <c r="DF84" s="54"/>
      <c r="DG84" s="54"/>
      <c r="DH84" s="54"/>
      <c r="DI84" s="54"/>
      <c r="DJ84" s="54"/>
      <c r="DK84" s="54"/>
      <c r="DL84" s="54"/>
      <c r="DM84" s="54"/>
      <c r="DN84" s="54"/>
      <c r="DO84" s="54"/>
      <c r="DP84" s="54"/>
      <c r="DQ84" s="54"/>
      <c r="DR84" s="54"/>
      <c r="DS84" s="54"/>
      <c r="DT84" s="54"/>
      <c r="DU84" s="54"/>
      <c r="DV84" s="54"/>
      <c r="DW84" s="54"/>
      <c r="DX84" s="54"/>
      <c r="DY84" s="54"/>
      <c r="DZ84" s="54"/>
      <c r="EA84" s="54"/>
      <c r="EB84" s="54"/>
      <c r="EC84" s="54"/>
      <c r="ED84" s="54"/>
      <c r="EE84" s="54"/>
      <c r="EF84" s="54"/>
      <c r="EG84" s="54"/>
      <c r="EH84" s="54"/>
      <c r="EI84" s="54"/>
      <c r="EJ84" s="54"/>
      <c r="EK84" s="54"/>
      <c r="EL84" s="54"/>
      <c r="EM84" s="54"/>
      <c r="EN84" s="54"/>
      <c r="EO84" s="54"/>
      <c r="EP84" s="54"/>
      <c r="EQ84" s="54"/>
      <c r="ER84" s="54"/>
      <c r="ES84" s="54"/>
      <c r="ET84" s="54"/>
      <c r="EU84" s="54"/>
      <c r="EV84" s="54"/>
      <c r="EW84" s="54"/>
      <c r="EX84" s="54"/>
      <c r="EY84" s="54"/>
      <c r="EZ84" s="54"/>
      <c r="FA84" s="54"/>
      <c r="FB84" s="54"/>
      <c r="FC84" s="54"/>
      <c r="FD84" s="54"/>
      <c r="FE84" s="54"/>
      <c r="FF84" s="54"/>
      <c r="FG84" s="54"/>
      <c r="FH84" s="54"/>
      <c r="FI84" s="54"/>
      <c r="FJ84" s="54"/>
      <c r="FK84" s="54"/>
      <c r="FL84" s="54"/>
      <c r="FM84" s="54"/>
      <c r="FN84" s="54"/>
      <c r="FO84" s="54"/>
      <c r="FP84" s="54"/>
      <c r="FQ84" s="54"/>
      <c r="FR84" s="54"/>
      <c r="FS84" s="54"/>
      <c r="FT84" s="54"/>
      <c r="FU84" s="54"/>
      <c r="FV84" s="54"/>
      <c r="FW84" s="54"/>
      <c r="FX84" s="54"/>
      <c r="FY84" s="54"/>
      <c r="FZ84" s="54"/>
      <c r="GA84" s="54"/>
      <c r="GB84" s="54"/>
      <c r="GC84" s="54"/>
      <c r="GD84" s="54"/>
      <c r="GE84" s="54"/>
      <c r="GF84" s="54"/>
      <c r="GG84" s="54"/>
      <c r="GH84" s="54"/>
      <c r="GI84" s="54"/>
      <c r="GJ84" s="54"/>
      <c r="GK84" s="54"/>
      <c r="GL84" s="54"/>
      <c r="GM84" s="54"/>
      <c r="GN84" s="54"/>
      <c r="GO84" s="54"/>
      <c r="GP84" s="54"/>
      <c r="GQ84" s="54"/>
      <c r="GR84" s="54"/>
      <c r="GS84" s="54"/>
      <c r="GT84" s="54"/>
      <c r="GU84" s="54"/>
      <c r="GV84" s="54"/>
      <c r="GW84" s="54"/>
      <c r="GX84" s="54"/>
      <c r="GY84" s="54"/>
      <c r="GZ84" s="54"/>
      <c r="HA84" s="54"/>
      <c r="HB84" s="54"/>
      <c r="HC84" s="54"/>
      <c r="HD84" s="54"/>
      <c r="HE84" s="54"/>
    </row>
    <row r="85" spans="1:213" ht="33.75" customHeight="1" x14ac:dyDescent="0.25">
      <c r="A85" s="69">
        <f t="shared" si="3"/>
        <v>77</v>
      </c>
      <c r="B85" s="292" t="s">
        <v>124</v>
      </c>
      <c r="C85" s="287"/>
      <c r="D85" s="287"/>
      <c r="E85" s="287"/>
      <c r="F85" s="288"/>
      <c r="G85" s="54"/>
      <c r="H85" s="54"/>
      <c r="I85" s="54"/>
      <c r="J85" s="54"/>
      <c r="K85" s="54"/>
      <c r="L85" s="54"/>
      <c r="M85" s="54"/>
      <c r="N85" s="54"/>
      <c r="O85" s="54"/>
      <c r="P85" s="54"/>
      <c r="Q85" s="54"/>
      <c r="R85" s="54"/>
      <c r="S85" s="54"/>
      <c r="T85" s="54"/>
      <c r="U85" s="54"/>
      <c r="V85" s="54"/>
      <c r="W85" s="54"/>
      <c r="X85" s="54"/>
      <c r="Y85" s="54"/>
      <c r="Z85" s="54"/>
      <c r="AA85" s="54"/>
      <c r="AB85" s="54"/>
      <c r="AC85" s="54"/>
      <c r="AD85" s="54"/>
      <c r="AE85" s="54"/>
      <c r="AF85" s="54"/>
      <c r="AG85" s="54"/>
      <c r="AH85" s="54"/>
      <c r="AI85" s="54"/>
      <c r="AJ85" s="54"/>
      <c r="AK85" s="54"/>
      <c r="AL85" s="54"/>
      <c r="AM85" s="54"/>
      <c r="AN85" s="54"/>
      <c r="AO85" s="54"/>
      <c r="AP85" s="54"/>
      <c r="AQ85" s="54"/>
      <c r="AR85" s="54"/>
      <c r="AS85" s="54"/>
      <c r="AT85" s="54"/>
      <c r="AU85" s="54"/>
      <c r="AV85" s="54"/>
      <c r="AW85" s="54"/>
      <c r="AX85" s="54"/>
      <c r="AY85" s="54"/>
      <c r="AZ85" s="54"/>
      <c r="BA85" s="54"/>
      <c r="BB85" s="54"/>
      <c r="BC85" s="54"/>
      <c r="BD85" s="54"/>
      <c r="BE85" s="54"/>
      <c r="BF85" s="54"/>
      <c r="BG85" s="54"/>
      <c r="BH85" s="54"/>
      <c r="BI85" s="54"/>
      <c r="BJ85" s="54"/>
      <c r="BK85" s="54"/>
      <c r="BL85" s="54"/>
      <c r="BM85" s="54"/>
      <c r="BN85" s="54"/>
      <c r="BO85" s="54"/>
      <c r="BP85" s="54"/>
      <c r="BQ85" s="54"/>
      <c r="BR85" s="54"/>
      <c r="BS85" s="54"/>
      <c r="BT85" s="54"/>
      <c r="BU85" s="54"/>
      <c r="BV85" s="54"/>
      <c r="BW85" s="54"/>
      <c r="BX85" s="54"/>
      <c r="BY85" s="54"/>
      <c r="BZ85" s="54"/>
      <c r="CA85" s="54"/>
      <c r="CB85" s="54"/>
      <c r="CC85" s="54"/>
      <c r="CD85" s="54"/>
      <c r="CE85" s="54"/>
      <c r="CF85" s="54"/>
      <c r="CG85" s="54"/>
      <c r="CH85" s="54"/>
      <c r="CI85" s="54"/>
      <c r="CJ85" s="54"/>
      <c r="CK85" s="54"/>
      <c r="CL85" s="54"/>
      <c r="CM85" s="54"/>
      <c r="CN85" s="54"/>
      <c r="CO85" s="54"/>
      <c r="CP85" s="54"/>
      <c r="CQ85" s="54"/>
      <c r="CR85" s="54"/>
      <c r="CS85" s="54"/>
      <c r="CT85" s="54"/>
      <c r="CU85" s="54"/>
      <c r="CV85" s="54"/>
      <c r="CW85" s="54"/>
      <c r="CX85" s="54"/>
      <c r="CY85" s="54"/>
      <c r="CZ85" s="54"/>
      <c r="DA85" s="54"/>
      <c r="DB85" s="54"/>
      <c r="DC85" s="54"/>
      <c r="DD85" s="54"/>
      <c r="DE85" s="54"/>
      <c r="DF85" s="54"/>
      <c r="DG85" s="54"/>
      <c r="DH85" s="54"/>
      <c r="DI85" s="54"/>
      <c r="DJ85" s="54"/>
      <c r="DK85" s="54"/>
      <c r="DL85" s="54"/>
      <c r="DM85" s="54"/>
      <c r="DN85" s="54"/>
      <c r="DO85" s="54"/>
      <c r="DP85" s="54"/>
      <c r="DQ85" s="54"/>
      <c r="DR85" s="54"/>
      <c r="DS85" s="54"/>
      <c r="DT85" s="54"/>
      <c r="DU85" s="54"/>
      <c r="DV85" s="54"/>
      <c r="DW85" s="54"/>
      <c r="DX85" s="54"/>
      <c r="DY85" s="54"/>
      <c r="DZ85" s="54"/>
      <c r="EA85" s="54"/>
      <c r="EB85" s="54"/>
      <c r="EC85" s="54"/>
      <c r="ED85" s="54"/>
      <c r="EE85" s="54"/>
      <c r="EF85" s="54"/>
      <c r="EG85" s="54"/>
      <c r="EH85" s="54"/>
      <c r="EI85" s="54"/>
      <c r="EJ85" s="54"/>
      <c r="EK85" s="54"/>
      <c r="EL85" s="54"/>
      <c r="EM85" s="54"/>
      <c r="EN85" s="54"/>
      <c r="EO85" s="54"/>
      <c r="EP85" s="54"/>
      <c r="EQ85" s="54"/>
      <c r="ER85" s="54"/>
      <c r="ES85" s="54"/>
      <c r="ET85" s="54"/>
      <c r="EU85" s="54"/>
      <c r="EV85" s="54"/>
      <c r="EW85" s="54"/>
      <c r="EX85" s="54"/>
      <c r="EY85" s="54"/>
      <c r="EZ85" s="54"/>
      <c r="FA85" s="54"/>
      <c r="FB85" s="54"/>
      <c r="FC85" s="54"/>
      <c r="FD85" s="54"/>
      <c r="FE85" s="54"/>
      <c r="FF85" s="54"/>
      <c r="FG85" s="54"/>
      <c r="FH85" s="54"/>
      <c r="FI85" s="54"/>
      <c r="FJ85" s="54"/>
      <c r="FK85" s="54"/>
      <c r="FL85" s="54"/>
      <c r="FM85" s="54"/>
      <c r="FN85" s="54"/>
      <c r="FO85" s="54"/>
      <c r="FP85" s="54"/>
      <c r="FQ85" s="54"/>
      <c r="FR85" s="54"/>
      <c r="FS85" s="54"/>
      <c r="FT85" s="54"/>
      <c r="FU85" s="54"/>
      <c r="FV85" s="54"/>
      <c r="FW85" s="54"/>
      <c r="FX85" s="54"/>
      <c r="FY85" s="54"/>
      <c r="FZ85" s="54"/>
      <c r="GA85" s="54"/>
      <c r="GB85" s="54"/>
      <c r="GC85" s="54"/>
      <c r="GD85" s="54"/>
      <c r="GE85" s="54"/>
      <c r="GF85" s="54"/>
      <c r="GG85" s="54"/>
      <c r="GH85" s="54"/>
      <c r="GI85" s="54"/>
      <c r="GJ85" s="54"/>
      <c r="GK85" s="54"/>
      <c r="GL85" s="54"/>
      <c r="GM85" s="54"/>
      <c r="GN85" s="54"/>
      <c r="GO85" s="54"/>
      <c r="GP85" s="54"/>
      <c r="GQ85" s="54"/>
      <c r="GR85" s="54"/>
      <c r="GS85" s="54"/>
      <c r="GT85" s="54"/>
      <c r="GU85" s="54"/>
      <c r="GV85" s="54"/>
      <c r="GW85" s="54"/>
      <c r="GX85" s="54"/>
      <c r="GY85" s="54"/>
      <c r="GZ85" s="54"/>
      <c r="HA85" s="54"/>
      <c r="HB85" s="54"/>
      <c r="HC85" s="54"/>
      <c r="HD85" s="54"/>
      <c r="HE85" s="54"/>
    </row>
    <row r="86" spans="1:213" ht="32.25" customHeight="1" x14ac:dyDescent="0.25">
      <c r="A86" s="69">
        <f t="shared" ref="A86:A91" si="4">A85+1</f>
        <v>78</v>
      </c>
      <c r="B86" s="174" t="s">
        <v>563</v>
      </c>
      <c r="C86" s="172" t="s">
        <v>125</v>
      </c>
      <c r="D86" s="58">
        <v>3</v>
      </c>
      <c r="E86" s="58">
        <v>3</v>
      </c>
      <c r="F86" s="5">
        <f>D86/E86*100</f>
        <v>100</v>
      </c>
      <c r="G86" s="54"/>
      <c r="H86" s="54"/>
      <c r="I86" s="54"/>
      <c r="J86" s="54"/>
      <c r="K86" s="54"/>
      <c r="L86" s="54"/>
      <c r="M86" s="54"/>
      <c r="N86" s="54"/>
      <c r="O86" s="54"/>
      <c r="P86" s="54"/>
      <c r="Q86" s="54"/>
      <c r="R86" s="54"/>
      <c r="S86" s="54"/>
      <c r="T86" s="54"/>
      <c r="U86" s="54"/>
      <c r="V86" s="54"/>
      <c r="W86" s="54"/>
      <c r="X86" s="54"/>
      <c r="Y86" s="54"/>
      <c r="Z86" s="54"/>
      <c r="AA86" s="54"/>
      <c r="AB86" s="54"/>
      <c r="AC86" s="54"/>
      <c r="AD86" s="54"/>
      <c r="AE86" s="54"/>
      <c r="AF86" s="54"/>
      <c r="AG86" s="54"/>
      <c r="AH86" s="54"/>
      <c r="AI86" s="54"/>
      <c r="AJ86" s="54"/>
      <c r="AK86" s="54"/>
      <c r="AL86" s="54"/>
      <c r="AM86" s="54"/>
      <c r="AN86" s="54"/>
      <c r="AO86" s="54"/>
      <c r="AP86" s="54"/>
      <c r="AQ86" s="54"/>
      <c r="AR86" s="54"/>
      <c r="AS86" s="54"/>
      <c r="AT86" s="54"/>
      <c r="AU86" s="54"/>
      <c r="AV86" s="54"/>
      <c r="AW86" s="54"/>
      <c r="AX86" s="54"/>
      <c r="AY86" s="54"/>
      <c r="AZ86" s="54"/>
      <c r="BA86" s="54"/>
      <c r="BB86" s="54"/>
      <c r="BC86" s="54"/>
      <c r="BD86" s="54"/>
      <c r="BE86" s="54"/>
      <c r="BF86" s="54"/>
      <c r="BG86" s="54"/>
      <c r="BH86" s="54"/>
      <c r="BI86" s="54"/>
      <c r="BJ86" s="54"/>
      <c r="BK86" s="54"/>
      <c r="BL86" s="54"/>
      <c r="BM86" s="54"/>
      <c r="BN86" s="54"/>
      <c r="BO86" s="54"/>
      <c r="BP86" s="54"/>
      <c r="BQ86" s="54"/>
      <c r="BR86" s="54"/>
      <c r="BS86" s="54"/>
      <c r="BT86" s="54"/>
      <c r="BU86" s="54"/>
      <c r="BV86" s="54"/>
      <c r="BW86" s="54"/>
      <c r="BX86" s="54"/>
      <c r="BY86" s="54"/>
      <c r="BZ86" s="54"/>
      <c r="CA86" s="54"/>
      <c r="CB86" s="54"/>
      <c r="CC86" s="54"/>
      <c r="CD86" s="54"/>
      <c r="CE86" s="54"/>
      <c r="CF86" s="54"/>
      <c r="CG86" s="54"/>
      <c r="CH86" s="54"/>
      <c r="CI86" s="54"/>
      <c r="CJ86" s="54"/>
      <c r="CK86" s="54"/>
      <c r="CL86" s="54"/>
      <c r="CM86" s="54"/>
      <c r="CN86" s="54"/>
      <c r="CO86" s="54"/>
      <c r="CP86" s="54"/>
      <c r="CQ86" s="54"/>
      <c r="CR86" s="54"/>
      <c r="CS86" s="54"/>
      <c r="CT86" s="54"/>
      <c r="CU86" s="54"/>
      <c r="CV86" s="54"/>
      <c r="CW86" s="54"/>
      <c r="CX86" s="54"/>
      <c r="CY86" s="54"/>
      <c r="CZ86" s="54"/>
      <c r="DA86" s="54"/>
      <c r="DB86" s="54"/>
      <c r="DC86" s="54"/>
      <c r="DD86" s="54"/>
      <c r="DE86" s="54"/>
      <c r="DF86" s="54"/>
      <c r="DG86" s="54"/>
      <c r="DH86" s="54"/>
      <c r="DI86" s="54"/>
      <c r="DJ86" s="54"/>
      <c r="DK86" s="54"/>
      <c r="DL86" s="54"/>
      <c r="DM86" s="54"/>
      <c r="DN86" s="54"/>
      <c r="DO86" s="54"/>
      <c r="DP86" s="54"/>
      <c r="DQ86" s="54"/>
      <c r="DR86" s="54"/>
      <c r="DS86" s="54"/>
      <c r="DT86" s="54"/>
      <c r="DU86" s="54"/>
      <c r="DV86" s="54"/>
      <c r="DW86" s="54"/>
      <c r="DX86" s="54"/>
      <c r="DY86" s="54"/>
      <c r="DZ86" s="54"/>
      <c r="EA86" s="54"/>
      <c r="EB86" s="54"/>
      <c r="EC86" s="54"/>
      <c r="ED86" s="54"/>
      <c r="EE86" s="54"/>
      <c r="EF86" s="54"/>
      <c r="EG86" s="54"/>
      <c r="EH86" s="54"/>
      <c r="EI86" s="54"/>
      <c r="EJ86" s="54"/>
      <c r="EK86" s="54"/>
      <c r="EL86" s="54"/>
      <c r="EM86" s="54"/>
      <c r="EN86" s="54"/>
      <c r="EO86" s="54"/>
      <c r="EP86" s="54"/>
      <c r="EQ86" s="54"/>
      <c r="ER86" s="54"/>
      <c r="ES86" s="54"/>
      <c r="ET86" s="54"/>
      <c r="EU86" s="54"/>
      <c r="EV86" s="54"/>
      <c r="EW86" s="54"/>
      <c r="EX86" s="54"/>
      <c r="EY86" s="54"/>
      <c r="EZ86" s="54"/>
      <c r="FA86" s="54"/>
      <c r="FB86" s="54"/>
      <c r="FC86" s="54"/>
      <c r="FD86" s="54"/>
      <c r="FE86" s="54"/>
      <c r="FF86" s="54"/>
      <c r="FG86" s="54"/>
      <c r="FH86" s="54"/>
      <c r="FI86" s="54"/>
      <c r="FJ86" s="54"/>
      <c r="FK86" s="54"/>
      <c r="FL86" s="54"/>
      <c r="FM86" s="54"/>
      <c r="FN86" s="54"/>
      <c r="FO86" s="54"/>
      <c r="FP86" s="54"/>
      <c r="FQ86" s="54"/>
      <c r="FR86" s="54"/>
      <c r="FS86" s="54"/>
      <c r="FT86" s="54"/>
      <c r="FU86" s="54"/>
      <c r="FV86" s="54"/>
      <c r="FW86" s="54"/>
      <c r="FX86" s="54"/>
      <c r="FY86" s="54"/>
      <c r="FZ86" s="54"/>
      <c r="GA86" s="54"/>
      <c r="GB86" s="54"/>
      <c r="GC86" s="54"/>
      <c r="GD86" s="54"/>
      <c r="GE86" s="54"/>
      <c r="GF86" s="54"/>
      <c r="GG86" s="54"/>
      <c r="GH86" s="54"/>
      <c r="GI86" s="54"/>
      <c r="GJ86" s="54"/>
      <c r="GK86" s="54"/>
      <c r="GL86" s="54"/>
      <c r="GM86" s="54"/>
      <c r="GN86" s="54"/>
      <c r="GO86" s="54"/>
      <c r="GP86" s="54"/>
      <c r="GQ86" s="54"/>
      <c r="GR86" s="54"/>
      <c r="GS86" s="54"/>
      <c r="GT86" s="54"/>
      <c r="GU86" s="54"/>
      <c r="GV86" s="54"/>
      <c r="GW86" s="54"/>
      <c r="GX86" s="54"/>
      <c r="GY86" s="54"/>
      <c r="GZ86" s="54"/>
      <c r="HA86" s="54"/>
      <c r="HB86" s="54"/>
      <c r="HC86" s="54"/>
      <c r="HD86" s="54"/>
      <c r="HE86" s="54"/>
    </row>
    <row r="87" spans="1:213" ht="48" customHeight="1" x14ac:dyDescent="0.25">
      <c r="A87" s="69">
        <f t="shared" si="4"/>
        <v>79</v>
      </c>
      <c r="B87" s="292" t="s">
        <v>126</v>
      </c>
      <c r="C87" s="287"/>
      <c r="D87" s="287"/>
      <c r="E87" s="287"/>
      <c r="F87" s="288"/>
      <c r="G87" s="54"/>
      <c r="H87" s="54"/>
      <c r="I87" s="54"/>
      <c r="J87" s="54"/>
      <c r="K87" s="54"/>
      <c r="L87" s="54"/>
      <c r="M87" s="54"/>
      <c r="N87" s="54"/>
      <c r="O87" s="54"/>
      <c r="P87" s="54"/>
      <c r="Q87" s="54"/>
      <c r="R87" s="54"/>
      <c r="S87" s="54"/>
      <c r="T87" s="54"/>
      <c r="U87" s="54"/>
      <c r="V87" s="54"/>
      <c r="W87" s="54"/>
      <c r="X87" s="54"/>
      <c r="Y87" s="54"/>
      <c r="Z87" s="54"/>
      <c r="AA87" s="54"/>
      <c r="AB87" s="54"/>
      <c r="AC87" s="54"/>
      <c r="AD87" s="54"/>
      <c r="AE87" s="54"/>
      <c r="AF87" s="54"/>
      <c r="AG87" s="54"/>
      <c r="AH87" s="54"/>
      <c r="AI87" s="54"/>
      <c r="AJ87" s="54"/>
      <c r="AK87" s="54"/>
      <c r="AL87" s="54"/>
      <c r="AM87" s="54"/>
      <c r="AN87" s="54"/>
      <c r="AO87" s="54"/>
      <c r="AP87" s="54"/>
      <c r="AQ87" s="54"/>
      <c r="AR87" s="54"/>
      <c r="AS87" s="54"/>
      <c r="AT87" s="54"/>
      <c r="AU87" s="54"/>
      <c r="AV87" s="54"/>
      <c r="AW87" s="54"/>
      <c r="AX87" s="54"/>
      <c r="AY87" s="54"/>
      <c r="AZ87" s="54"/>
      <c r="BA87" s="54"/>
      <c r="BB87" s="54"/>
      <c r="BC87" s="54"/>
      <c r="BD87" s="54"/>
      <c r="BE87" s="54"/>
      <c r="BF87" s="54"/>
      <c r="BG87" s="54"/>
      <c r="BH87" s="54"/>
      <c r="BI87" s="54"/>
      <c r="BJ87" s="54"/>
      <c r="BK87" s="54"/>
      <c r="BL87" s="54"/>
      <c r="BM87" s="54"/>
      <c r="BN87" s="54"/>
      <c r="BO87" s="54"/>
      <c r="BP87" s="54"/>
      <c r="BQ87" s="54"/>
      <c r="BR87" s="54"/>
      <c r="BS87" s="54"/>
      <c r="BT87" s="54"/>
      <c r="BU87" s="54"/>
      <c r="BV87" s="54"/>
      <c r="BW87" s="54"/>
      <c r="BX87" s="54"/>
      <c r="BY87" s="54"/>
      <c r="BZ87" s="54"/>
      <c r="CA87" s="54"/>
      <c r="CB87" s="54"/>
      <c r="CC87" s="54"/>
      <c r="CD87" s="54"/>
      <c r="CE87" s="54"/>
      <c r="CF87" s="54"/>
      <c r="CG87" s="54"/>
      <c r="CH87" s="54"/>
      <c r="CI87" s="54"/>
      <c r="CJ87" s="54"/>
      <c r="CK87" s="54"/>
      <c r="CL87" s="54"/>
      <c r="CM87" s="54"/>
      <c r="CN87" s="54"/>
      <c r="CO87" s="54"/>
      <c r="CP87" s="54"/>
      <c r="CQ87" s="54"/>
      <c r="CR87" s="54"/>
      <c r="CS87" s="54"/>
      <c r="CT87" s="54"/>
      <c r="CU87" s="54"/>
      <c r="CV87" s="54"/>
      <c r="CW87" s="54"/>
      <c r="CX87" s="54"/>
      <c r="CY87" s="54"/>
      <c r="CZ87" s="54"/>
      <c r="DA87" s="54"/>
      <c r="DB87" s="54"/>
      <c r="DC87" s="54"/>
      <c r="DD87" s="54"/>
      <c r="DE87" s="54"/>
      <c r="DF87" s="54"/>
      <c r="DG87" s="54"/>
      <c r="DH87" s="54"/>
      <c r="DI87" s="54"/>
      <c r="DJ87" s="54"/>
      <c r="DK87" s="54"/>
      <c r="DL87" s="54"/>
      <c r="DM87" s="54"/>
      <c r="DN87" s="54"/>
      <c r="DO87" s="54"/>
      <c r="DP87" s="54"/>
      <c r="DQ87" s="54"/>
      <c r="DR87" s="54"/>
      <c r="DS87" s="54"/>
      <c r="DT87" s="54"/>
      <c r="DU87" s="54"/>
      <c r="DV87" s="54"/>
      <c r="DW87" s="54"/>
      <c r="DX87" s="54"/>
      <c r="DY87" s="54"/>
      <c r="DZ87" s="54"/>
      <c r="EA87" s="54"/>
      <c r="EB87" s="54"/>
      <c r="EC87" s="54"/>
      <c r="ED87" s="54"/>
      <c r="EE87" s="54"/>
      <c r="EF87" s="54"/>
      <c r="EG87" s="54"/>
      <c r="EH87" s="54"/>
      <c r="EI87" s="54"/>
      <c r="EJ87" s="54"/>
      <c r="EK87" s="54"/>
      <c r="EL87" s="54"/>
      <c r="EM87" s="54"/>
      <c r="EN87" s="54"/>
      <c r="EO87" s="54"/>
      <c r="EP87" s="54"/>
      <c r="EQ87" s="54"/>
      <c r="ER87" s="54"/>
      <c r="ES87" s="54"/>
      <c r="ET87" s="54"/>
      <c r="EU87" s="54"/>
      <c r="EV87" s="54"/>
      <c r="EW87" s="54"/>
      <c r="EX87" s="54"/>
      <c r="EY87" s="54"/>
      <c r="EZ87" s="54"/>
      <c r="FA87" s="54"/>
      <c r="FB87" s="54"/>
      <c r="FC87" s="54"/>
      <c r="FD87" s="54"/>
      <c r="FE87" s="54"/>
      <c r="FF87" s="54"/>
      <c r="FG87" s="54"/>
      <c r="FH87" s="54"/>
      <c r="FI87" s="54"/>
      <c r="FJ87" s="54"/>
      <c r="FK87" s="54"/>
      <c r="FL87" s="54"/>
      <c r="FM87" s="54"/>
      <c r="FN87" s="54"/>
      <c r="FO87" s="54"/>
      <c r="FP87" s="54"/>
      <c r="FQ87" s="54"/>
      <c r="FR87" s="54"/>
      <c r="FS87" s="54"/>
      <c r="FT87" s="54"/>
      <c r="FU87" s="54"/>
      <c r="FV87" s="54"/>
      <c r="FW87" s="54"/>
      <c r="FX87" s="54"/>
      <c r="FY87" s="54"/>
      <c r="FZ87" s="54"/>
      <c r="GA87" s="54"/>
      <c r="GB87" s="54"/>
      <c r="GC87" s="54"/>
      <c r="GD87" s="54"/>
      <c r="GE87" s="54"/>
      <c r="GF87" s="54"/>
      <c r="GG87" s="54"/>
      <c r="GH87" s="54"/>
      <c r="GI87" s="54"/>
      <c r="GJ87" s="54"/>
      <c r="GK87" s="54"/>
      <c r="GL87" s="54"/>
      <c r="GM87" s="54"/>
      <c r="GN87" s="54"/>
      <c r="GO87" s="54"/>
      <c r="GP87" s="54"/>
      <c r="GQ87" s="54"/>
      <c r="GR87" s="54"/>
      <c r="GS87" s="54"/>
      <c r="GT87" s="54"/>
      <c r="GU87" s="54"/>
      <c r="GV87" s="54"/>
      <c r="GW87" s="54"/>
      <c r="GX87" s="54"/>
      <c r="GY87" s="54"/>
      <c r="GZ87" s="54"/>
      <c r="HA87" s="54"/>
      <c r="HB87" s="54"/>
      <c r="HC87" s="54"/>
      <c r="HD87" s="54"/>
      <c r="HE87" s="54"/>
    </row>
    <row r="88" spans="1:213" ht="47.25" customHeight="1" x14ac:dyDescent="0.25">
      <c r="A88" s="69">
        <f t="shared" si="4"/>
        <v>80</v>
      </c>
      <c r="B88" s="174" t="s">
        <v>564</v>
      </c>
      <c r="C88" s="172" t="s">
        <v>96</v>
      </c>
      <c r="D88" s="58">
        <v>100</v>
      </c>
      <c r="E88" s="58">
        <v>100</v>
      </c>
      <c r="F88" s="5">
        <f>D88/E88*100</f>
        <v>100</v>
      </c>
      <c r="G88" s="54"/>
      <c r="H88" s="54"/>
      <c r="I88" s="54"/>
      <c r="J88" s="54"/>
      <c r="K88" s="54"/>
      <c r="L88" s="54"/>
      <c r="M88" s="54"/>
      <c r="N88" s="54"/>
      <c r="O88" s="54"/>
      <c r="P88" s="54"/>
      <c r="Q88" s="54"/>
      <c r="R88" s="54"/>
      <c r="S88" s="54"/>
      <c r="T88" s="54"/>
      <c r="U88" s="54"/>
      <c r="V88" s="54"/>
      <c r="W88" s="54"/>
      <c r="X88" s="54"/>
      <c r="Y88" s="54"/>
      <c r="Z88" s="54"/>
      <c r="AA88" s="54"/>
      <c r="AB88" s="54"/>
      <c r="AC88" s="54"/>
      <c r="AD88" s="54"/>
      <c r="AE88" s="54"/>
      <c r="AF88" s="54"/>
      <c r="AG88" s="54"/>
      <c r="AH88" s="54"/>
      <c r="AI88" s="54"/>
      <c r="AJ88" s="54"/>
      <c r="AK88" s="54"/>
      <c r="AL88" s="54"/>
      <c r="AM88" s="54"/>
      <c r="AN88" s="54"/>
      <c r="AO88" s="54"/>
      <c r="AP88" s="54"/>
      <c r="AQ88" s="54"/>
      <c r="AR88" s="54"/>
      <c r="AS88" s="54"/>
      <c r="AT88" s="54"/>
      <c r="AU88" s="54"/>
      <c r="AV88" s="54"/>
      <c r="AW88" s="54"/>
      <c r="AX88" s="54"/>
      <c r="AY88" s="54"/>
      <c r="AZ88" s="54"/>
      <c r="BA88" s="54"/>
      <c r="BB88" s="54"/>
      <c r="BC88" s="54"/>
      <c r="BD88" s="54"/>
      <c r="BE88" s="54"/>
      <c r="BF88" s="54"/>
      <c r="BG88" s="54"/>
      <c r="BH88" s="54"/>
      <c r="BI88" s="54"/>
      <c r="BJ88" s="54"/>
      <c r="BK88" s="54"/>
      <c r="BL88" s="54"/>
      <c r="BM88" s="54"/>
      <c r="BN88" s="54"/>
      <c r="BO88" s="54"/>
      <c r="BP88" s="54"/>
      <c r="BQ88" s="54"/>
      <c r="BR88" s="54"/>
      <c r="BS88" s="54"/>
      <c r="BT88" s="54"/>
      <c r="BU88" s="54"/>
      <c r="BV88" s="54"/>
      <c r="BW88" s="54"/>
      <c r="BX88" s="54"/>
      <c r="BY88" s="54"/>
      <c r="BZ88" s="54"/>
      <c r="CA88" s="54"/>
      <c r="CB88" s="54"/>
      <c r="CC88" s="54"/>
      <c r="CD88" s="54"/>
      <c r="CE88" s="54"/>
      <c r="CF88" s="54"/>
      <c r="CG88" s="54"/>
      <c r="CH88" s="54"/>
      <c r="CI88" s="54"/>
      <c r="CJ88" s="54"/>
      <c r="CK88" s="54"/>
      <c r="CL88" s="54"/>
      <c r="CM88" s="54"/>
      <c r="CN88" s="54"/>
      <c r="CO88" s="54"/>
      <c r="CP88" s="54"/>
      <c r="CQ88" s="54"/>
      <c r="CR88" s="54"/>
      <c r="CS88" s="54"/>
      <c r="CT88" s="54"/>
      <c r="CU88" s="54"/>
      <c r="CV88" s="54"/>
      <c r="CW88" s="54"/>
      <c r="CX88" s="54"/>
      <c r="CY88" s="54"/>
      <c r="CZ88" s="54"/>
      <c r="DA88" s="54"/>
      <c r="DB88" s="54"/>
      <c r="DC88" s="54"/>
      <c r="DD88" s="54"/>
      <c r="DE88" s="54"/>
      <c r="DF88" s="54"/>
      <c r="DG88" s="54"/>
      <c r="DH88" s="54"/>
      <c r="DI88" s="54"/>
      <c r="DJ88" s="54"/>
      <c r="DK88" s="54"/>
      <c r="DL88" s="54"/>
      <c r="DM88" s="54"/>
      <c r="DN88" s="54"/>
      <c r="DO88" s="54"/>
      <c r="DP88" s="54"/>
      <c r="DQ88" s="54"/>
      <c r="DR88" s="54"/>
      <c r="DS88" s="54"/>
      <c r="DT88" s="54"/>
      <c r="DU88" s="54"/>
      <c r="DV88" s="54"/>
      <c r="DW88" s="54"/>
      <c r="DX88" s="54"/>
      <c r="DY88" s="54"/>
      <c r="DZ88" s="54"/>
      <c r="EA88" s="54"/>
      <c r="EB88" s="54"/>
      <c r="EC88" s="54"/>
      <c r="ED88" s="54"/>
      <c r="EE88" s="54"/>
      <c r="EF88" s="54"/>
      <c r="EG88" s="54"/>
      <c r="EH88" s="54"/>
      <c r="EI88" s="54"/>
      <c r="EJ88" s="54"/>
      <c r="EK88" s="54"/>
      <c r="EL88" s="54"/>
      <c r="EM88" s="54"/>
      <c r="EN88" s="54"/>
      <c r="EO88" s="54"/>
      <c r="EP88" s="54"/>
      <c r="EQ88" s="54"/>
      <c r="ER88" s="54"/>
      <c r="ES88" s="54"/>
      <c r="ET88" s="54"/>
      <c r="EU88" s="54"/>
      <c r="EV88" s="54"/>
      <c r="EW88" s="54"/>
      <c r="EX88" s="54"/>
      <c r="EY88" s="54"/>
      <c r="EZ88" s="54"/>
      <c r="FA88" s="54"/>
      <c r="FB88" s="54"/>
      <c r="FC88" s="54"/>
      <c r="FD88" s="54"/>
      <c r="FE88" s="54"/>
      <c r="FF88" s="54"/>
      <c r="FG88" s="54"/>
      <c r="FH88" s="54"/>
      <c r="FI88" s="54"/>
      <c r="FJ88" s="54"/>
      <c r="FK88" s="54"/>
      <c r="FL88" s="54"/>
      <c r="FM88" s="54"/>
      <c r="FN88" s="54"/>
      <c r="FO88" s="54"/>
      <c r="FP88" s="54"/>
      <c r="FQ88" s="54"/>
      <c r="FR88" s="54"/>
      <c r="FS88" s="54"/>
      <c r="FT88" s="54"/>
      <c r="FU88" s="54"/>
      <c r="FV88" s="54"/>
      <c r="FW88" s="54"/>
      <c r="FX88" s="54"/>
      <c r="FY88" s="54"/>
      <c r="FZ88" s="54"/>
      <c r="GA88" s="54"/>
      <c r="GB88" s="54"/>
      <c r="GC88" s="54"/>
      <c r="GD88" s="54"/>
      <c r="GE88" s="54"/>
      <c r="GF88" s="54"/>
      <c r="GG88" s="54"/>
      <c r="GH88" s="54"/>
      <c r="GI88" s="54"/>
      <c r="GJ88" s="54"/>
      <c r="GK88" s="54"/>
      <c r="GL88" s="54"/>
      <c r="GM88" s="54"/>
      <c r="GN88" s="54"/>
      <c r="GO88" s="54"/>
      <c r="GP88" s="54"/>
      <c r="GQ88" s="54"/>
      <c r="GR88" s="54"/>
      <c r="GS88" s="54"/>
      <c r="GT88" s="54"/>
      <c r="GU88" s="54"/>
      <c r="GV88" s="54"/>
      <c r="GW88" s="54"/>
      <c r="GX88" s="54"/>
      <c r="GY88" s="54"/>
      <c r="GZ88" s="54"/>
      <c r="HA88" s="54"/>
      <c r="HB88" s="54"/>
      <c r="HC88" s="54"/>
      <c r="HD88" s="54"/>
      <c r="HE88" s="54"/>
    </row>
    <row r="89" spans="1:213" ht="32.25" customHeight="1" x14ac:dyDescent="0.25">
      <c r="A89" s="69">
        <f t="shared" si="4"/>
        <v>81</v>
      </c>
      <c r="B89" s="292" t="s">
        <v>565</v>
      </c>
      <c r="C89" s="287"/>
      <c r="D89" s="287"/>
      <c r="E89" s="287"/>
      <c r="F89" s="288"/>
      <c r="G89" s="54"/>
      <c r="H89" s="54"/>
      <c r="I89" s="54"/>
      <c r="J89" s="54"/>
      <c r="K89" s="54"/>
      <c r="L89" s="54"/>
      <c r="M89" s="54"/>
      <c r="N89" s="54"/>
      <c r="O89" s="54"/>
      <c r="P89" s="54"/>
      <c r="Q89" s="54"/>
      <c r="R89" s="54"/>
      <c r="S89" s="54"/>
      <c r="T89" s="54"/>
      <c r="U89" s="54"/>
      <c r="V89" s="54"/>
      <c r="W89" s="54"/>
      <c r="X89" s="54"/>
      <c r="Y89" s="54"/>
      <c r="Z89" s="54"/>
      <c r="AA89" s="54"/>
      <c r="AB89" s="54"/>
      <c r="AC89" s="54"/>
      <c r="AD89" s="54"/>
      <c r="AE89" s="54"/>
      <c r="AF89" s="54"/>
      <c r="AG89" s="54"/>
      <c r="AH89" s="54"/>
      <c r="AI89" s="54"/>
      <c r="AJ89" s="54"/>
      <c r="AK89" s="54"/>
      <c r="AL89" s="54"/>
      <c r="AM89" s="54"/>
      <c r="AN89" s="54"/>
      <c r="AO89" s="54"/>
      <c r="AP89" s="54"/>
      <c r="AQ89" s="54"/>
      <c r="AR89" s="54"/>
      <c r="AS89" s="54"/>
      <c r="AT89" s="54"/>
      <c r="AU89" s="54"/>
      <c r="AV89" s="54"/>
      <c r="AW89" s="54"/>
      <c r="AX89" s="54"/>
      <c r="AY89" s="54"/>
      <c r="AZ89" s="54"/>
      <c r="BA89" s="54"/>
      <c r="BB89" s="54"/>
      <c r="BC89" s="54"/>
      <c r="BD89" s="54"/>
      <c r="BE89" s="54"/>
      <c r="BF89" s="54"/>
      <c r="BG89" s="54"/>
      <c r="BH89" s="54"/>
      <c r="BI89" s="54"/>
      <c r="BJ89" s="54"/>
      <c r="BK89" s="54"/>
      <c r="BL89" s="54"/>
      <c r="BM89" s="54"/>
      <c r="BN89" s="54"/>
      <c r="BO89" s="54"/>
      <c r="BP89" s="54"/>
      <c r="BQ89" s="54"/>
      <c r="BR89" s="54"/>
      <c r="BS89" s="54"/>
      <c r="BT89" s="54"/>
      <c r="BU89" s="54"/>
      <c r="BV89" s="54"/>
      <c r="BW89" s="54"/>
      <c r="BX89" s="54"/>
      <c r="BY89" s="54"/>
      <c r="BZ89" s="54"/>
      <c r="CA89" s="54"/>
      <c r="CB89" s="54"/>
      <c r="CC89" s="54"/>
      <c r="CD89" s="54"/>
      <c r="CE89" s="54"/>
      <c r="CF89" s="54"/>
      <c r="CG89" s="54"/>
      <c r="CH89" s="54"/>
      <c r="CI89" s="54"/>
      <c r="CJ89" s="54"/>
      <c r="CK89" s="54"/>
      <c r="CL89" s="54"/>
      <c r="CM89" s="54"/>
      <c r="CN89" s="54"/>
      <c r="CO89" s="54"/>
      <c r="CP89" s="54"/>
      <c r="CQ89" s="54"/>
      <c r="CR89" s="54"/>
      <c r="CS89" s="54"/>
      <c r="CT89" s="54"/>
      <c r="CU89" s="54"/>
      <c r="CV89" s="54"/>
      <c r="CW89" s="54"/>
      <c r="CX89" s="54"/>
      <c r="CY89" s="54"/>
      <c r="CZ89" s="54"/>
      <c r="DA89" s="54"/>
      <c r="DB89" s="54"/>
      <c r="DC89" s="54"/>
      <c r="DD89" s="54"/>
      <c r="DE89" s="54"/>
      <c r="DF89" s="54"/>
      <c r="DG89" s="54"/>
      <c r="DH89" s="54"/>
      <c r="DI89" s="54"/>
      <c r="DJ89" s="54"/>
      <c r="DK89" s="54"/>
      <c r="DL89" s="54"/>
      <c r="DM89" s="54"/>
      <c r="DN89" s="54"/>
      <c r="DO89" s="54"/>
      <c r="DP89" s="54"/>
      <c r="DQ89" s="54"/>
      <c r="DR89" s="54"/>
      <c r="DS89" s="54"/>
      <c r="DT89" s="54"/>
      <c r="DU89" s="54"/>
      <c r="DV89" s="54"/>
      <c r="DW89" s="54"/>
      <c r="DX89" s="54"/>
      <c r="DY89" s="54"/>
      <c r="DZ89" s="54"/>
      <c r="EA89" s="54"/>
      <c r="EB89" s="54"/>
      <c r="EC89" s="54"/>
      <c r="ED89" s="54"/>
      <c r="EE89" s="54"/>
      <c r="EF89" s="54"/>
      <c r="EG89" s="54"/>
      <c r="EH89" s="54"/>
      <c r="EI89" s="54"/>
      <c r="EJ89" s="54"/>
      <c r="EK89" s="54"/>
      <c r="EL89" s="54"/>
      <c r="EM89" s="54"/>
      <c r="EN89" s="54"/>
      <c r="EO89" s="54"/>
      <c r="EP89" s="54"/>
      <c r="EQ89" s="54"/>
      <c r="ER89" s="54"/>
      <c r="ES89" s="54"/>
      <c r="ET89" s="54"/>
      <c r="EU89" s="54"/>
      <c r="EV89" s="54"/>
      <c r="EW89" s="54"/>
      <c r="EX89" s="54"/>
      <c r="EY89" s="54"/>
      <c r="EZ89" s="54"/>
      <c r="FA89" s="54"/>
      <c r="FB89" s="54"/>
      <c r="FC89" s="54"/>
      <c r="FD89" s="54"/>
      <c r="FE89" s="54"/>
      <c r="FF89" s="54"/>
      <c r="FG89" s="54"/>
      <c r="FH89" s="54"/>
      <c r="FI89" s="54"/>
      <c r="FJ89" s="54"/>
      <c r="FK89" s="54"/>
      <c r="FL89" s="54"/>
      <c r="FM89" s="54"/>
      <c r="FN89" s="54"/>
      <c r="FO89" s="54"/>
      <c r="FP89" s="54"/>
      <c r="FQ89" s="54"/>
      <c r="FR89" s="54"/>
      <c r="FS89" s="54"/>
      <c r="FT89" s="54"/>
      <c r="FU89" s="54"/>
      <c r="FV89" s="54"/>
      <c r="FW89" s="54"/>
      <c r="FX89" s="54"/>
      <c r="FY89" s="54"/>
      <c r="FZ89" s="54"/>
      <c r="GA89" s="54"/>
      <c r="GB89" s="54"/>
      <c r="GC89" s="54"/>
      <c r="GD89" s="54"/>
      <c r="GE89" s="54"/>
      <c r="GF89" s="54"/>
      <c r="GG89" s="54"/>
      <c r="GH89" s="54"/>
      <c r="GI89" s="54"/>
      <c r="GJ89" s="54"/>
      <c r="GK89" s="54"/>
      <c r="GL89" s="54"/>
      <c r="GM89" s="54"/>
      <c r="GN89" s="54"/>
      <c r="GO89" s="54"/>
      <c r="GP89" s="54"/>
      <c r="GQ89" s="54"/>
      <c r="GR89" s="54"/>
      <c r="GS89" s="54"/>
      <c r="GT89" s="54"/>
      <c r="GU89" s="54"/>
      <c r="GV89" s="54"/>
      <c r="GW89" s="54"/>
      <c r="GX89" s="54"/>
      <c r="GY89" s="54"/>
      <c r="GZ89" s="54"/>
      <c r="HA89" s="54"/>
      <c r="HB89" s="54"/>
      <c r="HC89" s="54"/>
      <c r="HD89" s="54"/>
      <c r="HE89" s="54"/>
    </row>
    <row r="90" spans="1:213" ht="63" x14ac:dyDescent="0.25">
      <c r="A90" s="69">
        <f t="shared" si="4"/>
        <v>82</v>
      </c>
      <c r="B90" s="174" t="s">
        <v>566</v>
      </c>
      <c r="C90" s="172" t="s">
        <v>568</v>
      </c>
      <c r="D90" s="58">
        <v>36</v>
      </c>
      <c r="E90" s="58">
        <v>36</v>
      </c>
      <c r="F90" s="5">
        <f>D90/E90*100</f>
        <v>100</v>
      </c>
      <c r="G90" s="54"/>
      <c r="H90" s="54"/>
      <c r="I90" s="54"/>
      <c r="J90" s="54"/>
      <c r="K90" s="54"/>
      <c r="L90" s="54"/>
      <c r="M90" s="54"/>
      <c r="N90" s="54"/>
      <c r="O90" s="54"/>
      <c r="P90" s="54"/>
      <c r="Q90" s="54"/>
      <c r="R90" s="54"/>
      <c r="S90" s="54"/>
      <c r="T90" s="54"/>
      <c r="U90" s="54"/>
      <c r="V90" s="54"/>
      <c r="W90" s="54"/>
      <c r="X90" s="54"/>
      <c r="Y90" s="54"/>
      <c r="Z90" s="54"/>
      <c r="AA90" s="54"/>
      <c r="AB90" s="54"/>
      <c r="AC90" s="54"/>
      <c r="AD90" s="54"/>
      <c r="AE90" s="54"/>
      <c r="AF90" s="54"/>
      <c r="AG90" s="54"/>
      <c r="AH90" s="54"/>
      <c r="AI90" s="54"/>
      <c r="AJ90" s="54"/>
      <c r="AK90" s="54"/>
      <c r="AL90" s="54"/>
      <c r="AM90" s="54"/>
      <c r="AN90" s="54"/>
      <c r="AO90" s="54"/>
      <c r="AP90" s="54"/>
      <c r="AQ90" s="54"/>
      <c r="AR90" s="54"/>
      <c r="AS90" s="54"/>
      <c r="AT90" s="54"/>
      <c r="AU90" s="54"/>
      <c r="AV90" s="54"/>
      <c r="AW90" s="54"/>
      <c r="AX90" s="54"/>
      <c r="AY90" s="54"/>
      <c r="AZ90" s="54"/>
      <c r="BA90" s="54"/>
      <c r="BB90" s="54"/>
      <c r="BC90" s="54"/>
      <c r="BD90" s="54"/>
      <c r="BE90" s="54"/>
      <c r="BF90" s="54"/>
      <c r="BG90" s="54"/>
      <c r="BH90" s="54"/>
      <c r="BI90" s="54"/>
      <c r="BJ90" s="54"/>
      <c r="BK90" s="54"/>
      <c r="BL90" s="54"/>
      <c r="BM90" s="54"/>
      <c r="BN90" s="54"/>
      <c r="BO90" s="54"/>
      <c r="BP90" s="54"/>
      <c r="BQ90" s="54"/>
      <c r="BR90" s="54"/>
      <c r="BS90" s="54"/>
      <c r="BT90" s="54"/>
      <c r="BU90" s="54"/>
      <c r="BV90" s="54"/>
      <c r="BW90" s="54"/>
      <c r="BX90" s="54"/>
      <c r="BY90" s="54"/>
      <c r="BZ90" s="54"/>
      <c r="CA90" s="54"/>
      <c r="CB90" s="54"/>
      <c r="CC90" s="54"/>
      <c r="CD90" s="54"/>
      <c r="CE90" s="54"/>
      <c r="CF90" s="54"/>
      <c r="CG90" s="54"/>
      <c r="CH90" s="54"/>
      <c r="CI90" s="54"/>
      <c r="CJ90" s="54"/>
      <c r="CK90" s="54"/>
      <c r="CL90" s="54"/>
      <c r="CM90" s="54"/>
      <c r="CN90" s="54"/>
      <c r="CO90" s="54"/>
      <c r="CP90" s="54"/>
      <c r="CQ90" s="54"/>
      <c r="CR90" s="54"/>
      <c r="CS90" s="54"/>
      <c r="CT90" s="54"/>
      <c r="CU90" s="54"/>
      <c r="CV90" s="54"/>
      <c r="CW90" s="54"/>
      <c r="CX90" s="54"/>
      <c r="CY90" s="54"/>
      <c r="CZ90" s="54"/>
      <c r="DA90" s="54"/>
      <c r="DB90" s="54"/>
      <c r="DC90" s="54"/>
      <c r="DD90" s="54"/>
      <c r="DE90" s="54"/>
      <c r="DF90" s="54"/>
      <c r="DG90" s="54"/>
      <c r="DH90" s="54"/>
      <c r="DI90" s="54"/>
      <c r="DJ90" s="54"/>
      <c r="DK90" s="54"/>
      <c r="DL90" s="54"/>
      <c r="DM90" s="54"/>
      <c r="DN90" s="54"/>
      <c r="DO90" s="54"/>
      <c r="DP90" s="54"/>
      <c r="DQ90" s="54"/>
      <c r="DR90" s="54"/>
      <c r="DS90" s="54"/>
      <c r="DT90" s="54"/>
      <c r="DU90" s="54"/>
      <c r="DV90" s="54"/>
      <c r="DW90" s="54"/>
      <c r="DX90" s="54"/>
      <c r="DY90" s="54"/>
      <c r="DZ90" s="54"/>
      <c r="EA90" s="54"/>
      <c r="EB90" s="54"/>
      <c r="EC90" s="54"/>
      <c r="ED90" s="54"/>
      <c r="EE90" s="54"/>
      <c r="EF90" s="54"/>
      <c r="EG90" s="54"/>
      <c r="EH90" s="54"/>
      <c r="EI90" s="54"/>
      <c r="EJ90" s="54"/>
      <c r="EK90" s="54"/>
      <c r="EL90" s="54"/>
      <c r="EM90" s="54"/>
      <c r="EN90" s="54"/>
      <c r="EO90" s="54"/>
      <c r="EP90" s="54"/>
      <c r="EQ90" s="54"/>
      <c r="ER90" s="54"/>
      <c r="ES90" s="54"/>
      <c r="ET90" s="54"/>
      <c r="EU90" s="54"/>
      <c r="EV90" s="54"/>
      <c r="EW90" s="54"/>
      <c r="EX90" s="54"/>
      <c r="EY90" s="54"/>
      <c r="EZ90" s="54"/>
      <c r="FA90" s="54"/>
      <c r="FB90" s="54"/>
      <c r="FC90" s="54"/>
      <c r="FD90" s="54"/>
      <c r="FE90" s="54"/>
      <c r="FF90" s="54"/>
      <c r="FG90" s="54"/>
      <c r="FH90" s="54"/>
      <c r="FI90" s="54"/>
      <c r="FJ90" s="54"/>
      <c r="FK90" s="54"/>
      <c r="FL90" s="54"/>
      <c r="FM90" s="54"/>
      <c r="FN90" s="54"/>
      <c r="FO90" s="54"/>
      <c r="FP90" s="54"/>
      <c r="FQ90" s="54"/>
      <c r="FR90" s="54"/>
      <c r="FS90" s="54"/>
      <c r="FT90" s="54"/>
      <c r="FU90" s="54"/>
      <c r="FV90" s="54"/>
      <c r="FW90" s="54"/>
      <c r="FX90" s="54"/>
      <c r="FY90" s="54"/>
      <c r="FZ90" s="54"/>
      <c r="GA90" s="54"/>
      <c r="GB90" s="54"/>
      <c r="GC90" s="54"/>
      <c r="GD90" s="54"/>
      <c r="GE90" s="54"/>
      <c r="GF90" s="54"/>
      <c r="GG90" s="54"/>
      <c r="GH90" s="54"/>
      <c r="GI90" s="54"/>
      <c r="GJ90" s="54"/>
      <c r="GK90" s="54"/>
      <c r="GL90" s="54"/>
      <c r="GM90" s="54"/>
      <c r="GN90" s="54"/>
      <c r="GO90" s="54"/>
      <c r="GP90" s="54"/>
      <c r="GQ90" s="54"/>
      <c r="GR90" s="54"/>
      <c r="GS90" s="54"/>
      <c r="GT90" s="54"/>
      <c r="GU90" s="54"/>
      <c r="GV90" s="54"/>
      <c r="GW90" s="54"/>
      <c r="GX90" s="54"/>
      <c r="GY90" s="54"/>
      <c r="GZ90" s="54"/>
      <c r="HA90" s="54"/>
      <c r="HB90" s="54"/>
      <c r="HC90" s="54"/>
      <c r="HD90" s="54"/>
      <c r="HE90" s="54"/>
    </row>
    <row r="91" spans="1:213" ht="94.5" x14ac:dyDescent="0.25">
      <c r="A91" s="69">
        <f t="shared" si="4"/>
        <v>83</v>
      </c>
      <c r="B91" s="174" t="s">
        <v>567</v>
      </c>
      <c r="C91" s="172" t="s">
        <v>568</v>
      </c>
      <c r="D91" s="58">
        <v>10</v>
      </c>
      <c r="E91" s="58">
        <v>10</v>
      </c>
      <c r="F91" s="5">
        <f>D91/E91*100</f>
        <v>100</v>
      </c>
      <c r="G91" s="54"/>
      <c r="H91" s="54"/>
      <c r="I91" s="54"/>
      <c r="J91" s="54"/>
      <c r="K91" s="54"/>
      <c r="L91" s="54"/>
      <c r="M91" s="54"/>
      <c r="N91" s="54"/>
      <c r="O91" s="54"/>
      <c r="P91" s="54"/>
      <c r="Q91" s="54"/>
      <c r="R91" s="54"/>
      <c r="S91" s="54"/>
      <c r="T91" s="54"/>
      <c r="U91" s="54"/>
      <c r="V91" s="54"/>
      <c r="W91" s="54"/>
      <c r="X91" s="54"/>
      <c r="Y91" s="54"/>
      <c r="Z91" s="54"/>
      <c r="AA91" s="54"/>
      <c r="AB91" s="54"/>
      <c r="AC91" s="54"/>
      <c r="AD91" s="54"/>
      <c r="AE91" s="54"/>
      <c r="AF91" s="54"/>
      <c r="AG91" s="54"/>
      <c r="AH91" s="54"/>
      <c r="AI91" s="54"/>
      <c r="AJ91" s="54"/>
      <c r="AK91" s="54"/>
      <c r="AL91" s="54"/>
      <c r="AM91" s="54"/>
      <c r="AN91" s="54"/>
      <c r="AO91" s="54"/>
      <c r="AP91" s="54"/>
      <c r="AQ91" s="54"/>
      <c r="AR91" s="54"/>
      <c r="AS91" s="54"/>
      <c r="AT91" s="54"/>
      <c r="AU91" s="54"/>
      <c r="AV91" s="54"/>
      <c r="AW91" s="54"/>
      <c r="AX91" s="54"/>
      <c r="AY91" s="54"/>
      <c r="AZ91" s="54"/>
      <c r="BA91" s="54"/>
      <c r="BB91" s="54"/>
      <c r="BC91" s="54"/>
      <c r="BD91" s="54"/>
      <c r="BE91" s="54"/>
      <c r="BF91" s="54"/>
      <c r="BG91" s="54"/>
      <c r="BH91" s="54"/>
      <c r="BI91" s="54"/>
      <c r="BJ91" s="54"/>
      <c r="BK91" s="54"/>
      <c r="BL91" s="54"/>
      <c r="BM91" s="54"/>
      <c r="BN91" s="54"/>
      <c r="BO91" s="54"/>
      <c r="BP91" s="54"/>
      <c r="BQ91" s="54"/>
      <c r="BR91" s="54"/>
      <c r="BS91" s="54"/>
      <c r="BT91" s="54"/>
      <c r="BU91" s="54"/>
      <c r="BV91" s="54"/>
      <c r="BW91" s="54"/>
      <c r="BX91" s="54"/>
      <c r="BY91" s="54"/>
      <c r="BZ91" s="54"/>
      <c r="CA91" s="54"/>
      <c r="CB91" s="54"/>
      <c r="CC91" s="54"/>
      <c r="CD91" s="54"/>
      <c r="CE91" s="54"/>
      <c r="CF91" s="54"/>
      <c r="CG91" s="54"/>
      <c r="CH91" s="54"/>
      <c r="CI91" s="54"/>
      <c r="CJ91" s="54"/>
      <c r="CK91" s="54"/>
      <c r="CL91" s="54"/>
      <c r="CM91" s="54"/>
      <c r="CN91" s="54"/>
      <c r="CO91" s="54"/>
      <c r="CP91" s="54"/>
      <c r="CQ91" s="54"/>
      <c r="CR91" s="54"/>
      <c r="CS91" s="54"/>
      <c r="CT91" s="54"/>
      <c r="CU91" s="54"/>
      <c r="CV91" s="54"/>
      <c r="CW91" s="54"/>
      <c r="CX91" s="54"/>
      <c r="CY91" s="54"/>
      <c r="CZ91" s="54"/>
      <c r="DA91" s="54"/>
      <c r="DB91" s="54"/>
      <c r="DC91" s="54"/>
      <c r="DD91" s="54"/>
      <c r="DE91" s="54"/>
      <c r="DF91" s="54"/>
      <c r="DG91" s="54"/>
      <c r="DH91" s="54"/>
      <c r="DI91" s="54"/>
      <c r="DJ91" s="54"/>
      <c r="DK91" s="54"/>
      <c r="DL91" s="54"/>
      <c r="DM91" s="54"/>
      <c r="DN91" s="54"/>
      <c r="DO91" s="54"/>
      <c r="DP91" s="54"/>
      <c r="DQ91" s="54"/>
      <c r="DR91" s="54"/>
      <c r="DS91" s="54"/>
      <c r="DT91" s="54"/>
      <c r="DU91" s="54"/>
      <c r="DV91" s="54"/>
      <c r="DW91" s="54"/>
      <c r="DX91" s="54"/>
      <c r="DY91" s="54"/>
      <c r="DZ91" s="54"/>
      <c r="EA91" s="54"/>
      <c r="EB91" s="54"/>
      <c r="EC91" s="54"/>
      <c r="ED91" s="54"/>
      <c r="EE91" s="54"/>
      <c r="EF91" s="54"/>
      <c r="EG91" s="54"/>
      <c r="EH91" s="54"/>
      <c r="EI91" s="54"/>
      <c r="EJ91" s="54"/>
      <c r="EK91" s="54"/>
      <c r="EL91" s="54"/>
      <c r="EM91" s="54"/>
      <c r="EN91" s="54"/>
      <c r="EO91" s="54"/>
      <c r="EP91" s="54"/>
      <c r="EQ91" s="54"/>
      <c r="ER91" s="54"/>
      <c r="ES91" s="54"/>
      <c r="ET91" s="54"/>
      <c r="EU91" s="54"/>
      <c r="EV91" s="54"/>
      <c r="EW91" s="54"/>
      <c r="EX91" s="54"/>
      <c r="EY91" s="54"/>
      <c r="EZ91" s="54"/>
      <c r="FA91" s="54"/>
      <c r="FB91" s="54"/>
      <c r="FC91" s="54"/>
      <c r="FD91" s="54"/>
      <c r="FE91" s="54"/>
      <c r="FF91" s="54"/>
      <c r="FG91" s="54"/>
      <c r="FH91" s="54"/>
      <c r="FI91" s="54"/>
      <c r="FJ91" s="54"/>
      <c r="FK91" s="54"/>
      <c r="FL91" s="54"/>
      <c r="FM91" s="54"/>
      <c r="FN91" s="54"/>
      <c r="FO91" s="54"/>
      <c r="FP91" s="54"/>
      <c r="FQ91" s="54"/>
      <c r="FR91" s="54"/>
      <c r="FS91" s="54"/>
      <c r="FT91" s="54"/>
      <c r="FU91" s="54"/>
      <c r="FV91" s="54"/>
      <c r="FW91" s="54"/>
      <c r="FX91" s="54"/>
      <c r="FY91" s="54"/>
      <c r="FZ91" s="54"/>
      <c r="GA91" s="54"/>
      <c r="GB91" s="54"/>
      <c r="GC91" s="54"/>
      <c r="GD91" s="54"/>
      <c r="GE91" s="54"/>
      <c r="GF91" s="54"/>
      <c r="GG91" s="54"/>
      <c r="GH91" s="54"/>
      <c r="GI91" s="54"/>
      <c r="GJ91" s="54"/>
      <c r="GK91" s="54"/>
      <c r="GL91" s="54"/>
      <c r="GM91" s="54"/>
      <c r="GN91" s="54"/>
      <c r="GO91" s="54"/>
      <c r="GP91" s="54"/>
      <c r="GQ91" s="54"/>
      <c r="GR91" s="54"/>
      <c r="GS91" s="54"/>
      <c r="GT91" s="54"/>
      <c r="GU91" s="54"/>
      <c r="GV91" s="54"/>
      <c r="GW91" s="54"/>
      <c r="GX91" s="54"/>
      <c r="GY91" s="54"/>
      <c r="GZ91" s="54"/>
      <c r="HA91" s="54"/>
      <c r="HB91" s="54"/>
      <c r="HC91" s="54"/>
      <c r="HD91" s="54"/>
      <c r="HE91" s="54"/>
    </row>
    <row r="92" spans="1:213" ht="33" customHeight="1" x14ac:dyDescent="0.25">
      <c r="A92" s="69">
        <f>A88+1</f>
        <v>81</v>
      </c>
      <c r="B92" s="296" t="s">
        <v>569</v>
      </c>
      <c r="C92" s="296"/>
      <c r="D92" s="296"/>
      <c r="E92" s="296"/>
      <c r="F92" s="66">
        <f>AVERAGE(F95:F98)</f>
        <v>98.160919540229884</v>
      </c>
      <c r="G92" s="73"/>
      <c r="H92" s="73"/>
      <c r="I92" s="73"/>
      <c r="J92" s="73"/>
      <c r="K92" s="73"/>
      <c r="L92" s="73"/>
      <c r="M92" s="73"/>
      <c r="N92" s="73"/>
      <c r="O92" s="73"/>
      <c r="P92" s="73"/>
      <c r="Q92" s="73"/>
      <c r="R92" s="73"/>
      <c r="S92" s="73"/>
      <c r="T92" s="73"/>
      <c r="U92" s="73"/>
      <c r="V92" s="73"/>
      <c r="W92" s="73"/>
      <c r="X92" s="73"/>
      <c r="Y92" s="73"/>
      <c r="Z92" s="73"/>
      <c r="AA92" s="73"/>
      <c r="AB92" s="73"/>
      <c r="AC92" s="73"/>
      <c r="AD92" s="73"/>
      <c r="AE92" s="73"/>
      <c r="AF92" s="73"/>
      <c r="AG92" s="73"/>
      <c r="AH92" s="73"/>
      <c r="AI92" s="73"/>
      <c r="AJ92" s="73"/>
      <c r="AK92" s="73"/>
      <c r="AL92" s="73"/>
      <c r="AM92" s="73"/>
      <c r="AN92" s="73"/>
      <c r="AO92" s="73"/>
      <c r="AP92" s="73"/>
      <c r="AQ92" s="73"/>
      <c r="AR92" s="73"/>
      <c r="AS92" s="73"/>
      <c r="AT92" s="73"/>
      <c r="AU92" s="73"/>
      <c r="AV92" s="73"/>
      <c r="AW92" s="73"/>
      <c r="AX92" s="73"/>
      <c r="AY92" s="73"/>
      <c r="AZ92" s="73"/>
      <c r="BA92" s="73"/>
      <c r="BB92" s="73"/>
      <c r="BC92" s="73"/>
      <c r="BD92" s="73"/>
      <c r="BE92" s="73"/>
      <c r="BF92" s="73"/>
      <c r="BG92" s="73"/>
      <c r="BH92" s="73"/>
      <c r="BI92" s="73"/>
      <c r="BJ92" s="73"/>
      <c r="BK92" s="73"/>
      <c r="BL92" s="73"/>
      <c r="BM92" s="73"/>
      <c r="BN92" s="73"/>
      <c r="BO92" s="73"/>
      <c r="BP92" s="73"/>
      <c r="BQ92" s="73"/>
      <c r="BR92" s="73"/>
      <c r="BS92" s="73"/>
      <c r="BT92" s="73"/>
      <c r="BU92" s="73"/>
      <c r="BV92" s="73"/>
      <c r="BW92" s="73"/>
      <c r="BX92" s="73"/>
      <c r="BY92" s="73"/>
      <c r="BZ92" s="73"/>
      <c r="CA92" s="73"/>
      <c r="CB92" s="73"/>
      <c r="CC92" s="73"/>
      <c r="CD92" s="73"/>
      <c r="CE92" s="73"/>
      <c r="CF92" s="73"/>
      <c r="CG92" s="73"/>
      <c r="CH92" s="73"/>
      <c r="CI92" s="73"/>
      <c r="CJ92" s="73"/>
      <c r="CK92" s="73"/>
      <c r="CL92" s="73"/>
      <c r="CM92" s="73"/>
      <c r="CN92" s="73"/>
      <c r="CO92" s="73"/>
      <c r="CP92" s="73"/>
      <c r="CQ92" s="73"/>
      <c r="CR92" s="73"/>
      <c r="CS92" s="73"/>
      <c r="CT92" s="73"/>
      <c r="CU92" s="73"/>
      <c r="CV92" s="73"/>
      <c r="CW92" s="73"/>
      <c r="CX92" s="73"/>
      <c r="CY92" s="73"/>
      <c r="CZ92" s="73"/>
      <c r="DA92" s="73"/>
      <c r="DB92" s="73"/>
      <c r="DC92" s="73"/>
      <c r="DD92" s="73"/>
      <c r="DE92" s="73"/>
      <c r="DF92" s="73"/>
      <c r="DG92" s="73"/>
      <c r="DH92" s="73"/>
      <c r="DI92" s="73"/>
      <c r="DJ92" s="73"/>
      <c r="DK92" s="73"/>
      <c r="DL92" s="73"/>
      <c r="DM92" s="73"/>
      <c r="DN92" s="73"/>
      <c r="DO92" s="73"/>
      <c r="DP92" s="73"/>
      <c r="DQ92" s="73"/>
      <c r="DR92" s="73"/>
      <c r="DS92" s="73"/>
      <c r="DT92" s="73"/>
      <c r="DU92" s="73"/>
      <c r="DV92" s="73"/>
      <c r="DW92" s="73"/>
      <c r="DX92" s="73"/>
      <c r="DY92" s="73"/>
      <c r="DZ92" s="73"/>
      <c r="EA92" s="73"/>
      <c r="EB92" s="73"/>
      <c r="EC92" s="73"/>
      <c r="ED92" s="73"/>
      <c r="EE92" s="73"/>
      <c r="EF92" s="73"/>
      <c r="EG92" s="73"/>
      <c r="EH92" s="73"/>
      <c r="EI92" s="73"/>
      <c r="EJ92" s="73"/>
      <c r="EK92" s="73"/>
      <c r="EL92" s="73"/>
      <c r="EM92" s="73"/>
      <c r="EN92" s="73"/>
      <c r="EO92" s="73"/>
      <c r="EP92" s="73"/>
      <c r="EQ92" s="73"/>
      <c r="ER92" s="73"/>
      <c r="ES92" s="73"/>
      <c r="ET92" s="73"/>
      <c r="EU92" s="73"/>
      <c r="EV92" s="73"/>
      <c r="EW92" s="73"/>
      <c r="EX92" s="73"/>
      <c r="EY92" s="73"/>
      <c r="EZ92" s="73"/>
      <c r="FA92" s="73"/>
      <c r="FB92" s="73"/>
      <c r="FC92" s="73"/>
      <c r="FD92" s="73"/>
      <c r="FE92" s="73"/>
      <c r="FF92" s="73"/>
      <c r="FG92" s="73"/>
      <c r="FH92" s="73"/>
      <c r="FI92" s="73"/>
      <c r="FJ92" s="73"/>
      <c r="FK92" s="73"/>
      <c r="FL92" s="73"/>
      <c r="FM92" s="73"/>
      <c r="FN92" s="73"/>
      <c r="FO92" s="73"/>
      <c r="FP92" s="73"/>
      <c r="FQ92" s="73"/>
      <c r="FR92" s="73"/>
      <c r="FS92" s="73"/>
      <c r="FT92" s="73"/>
      <c r="FU92" s="73"/>
      <c r="FV92" s="73"/>
      <c r="FW92" s="73"/>
      <c r="FX92" s="73"/>
      <c r="FY92" s="73"/>
      <c r="FZ92" s="73"/>
      <c r="GA92" s="73"/>
      <c r="GB92" s="73"/>
      <c r="GC92" s="73"/>
      <c r="GD92" s="73"/>
      <c r="GE92" s="73"/>
      <c r="GF92" s="73"/>
      <c r="GG92" s="73"/>
      <c r="GH92" s="73"/>
      <c r="GI92" s="73"/>
      <c r="GJ92" s="73"/>
      <c r="GK92" s="73"/>
      <c r="GL92" s="73"/>
      <c r="GM92" s="73"/>
      <c r="GN92" s="73"/>
      <c r="GO92" s="73"/>
      <c r="GP92" s="73"/>
      <c r="GQ92" s="73"/>
      <c r="GR92" s="73"/>
      <c r="GS92" s="73"/>
      <c r="GT92" s="73"/>
      <c r="GU92" s="73"/>
      <c r="GV92" s="73"/>
      <c r="GW92" s="73"/>
      <c r="GX92" s="73"/>
      <c r="GY92" s="73"/>
      <c r="GZ92" s="73"/>
      <c r="HA92" s="73"/>
      <c r="HB92" s="73"/>
      <c r="HC92" s="73"/>
      <c r="HD92" s="73"/>
      <c r="HE92" s="73"/>
    </row>
    <row r="93" spans="1:213" ht="48.75" customHeight="1" x14ac:dyDescent="0.25">
      <c r="A93" s="69">
        <f t="shared" ref="A93:A111" si="5">A92+1</f>
        <v>82</v>
      </c>
      <c r="B93" s="302" t="s">
        <v>127</v>
      </c>
      <c r="C93" s="302"/>
      <c r="D93" s="302"/>
      <c r="E93" s="302"/>
      <c r="F93" s="302"/>
      <c r="G93" s="73"/>
      <c r="H93" s="73"/>
      <c r="I93" s="73"/>
      <c r="J93" s="73"/>
      <c r="K93" s="73"/>
      <c r="L93" s="73"/>
      <c r="M93" s="73"/>
      <c r="N93" s="73"/>
      <c r="O93" s="73"/>
      <c r="P93" s="73"/>
      <c r="Q93" s="73"/>
      <c r="R93" s="73"/>
      <c r="S93" s="73"/>
      <c r="T93" s="73"/>
      <c r="U93" s="73"/>
      <c r="V93" s="73"/>
      <c r="W93" s="73"/>
      <c r="X93" s="73"/>
      <c r="Y93" s="73"/>
      <c r="Z93" s="73"/>
      <c r="AA93" s="73"/>
      <c r="AB93" s="73"/>
      <c r="AC93" s="73"/>
      <c r="AD93" s="73"/>
      <c r="AE93" s="73"/>
      <c r="AF93" s="73"/>
      <c r="AG93" s="73"/>
      <c r="AH93" s="73"/>
      <c r="AI93" s="73"/>
      <c r="AJ93" s="73"/>
      <c r="AK93" s="73"/>
      <c r="AL93" s="73"/>
      <c r="AM93" s="73"/>
      <c r="AN93" s="73"/>
      <c r="AO93" s="73"/>
      <c r="AP93" s="73"/>
      <c r="AQ93" s="73"/>
      <c r="AR93" s="73"/>
      <c r="AS93" s="73"/>
      <c r="AT93" s="73"/>
      <c r="AU93" s="73"/>
      <c r="AV93" s="73"/>
      <c r="AW93" s="73"/>
      <c r="AX93" s="73"/>
      <c r="AY93" s="73"/>
      <c r="AZ93" s="73"/>
      <c r="BA93" s="73"/>
      <c r="BB93" s="73"/>
      <c r="BC93" s="73"/>
      <c r="BD93" s="73"/>
      <c r="BE93" s="73"/>
      <c r="BF93" s="73"/>
      <c r="BG93" s="73"/>
      <c r="BH93" s="73"/>
      <c r="BI93" s="73"/>
      <c r="BJ93" s="73"/>
      <c r="BK93" s="73"/>
      <c r="BL93" s="73"/>
      <c r="BM93" s="73"/>
      <c r="BN93" s="73"/>
      <c r="BO93" s="73"/>
      <c r="BP93" s="73"/>
      <c r="BQ93" s="73"/>
      <c r="BR93" s="73"/>
      <c r="BS93" s="73"/>
      <c r="BT93" s="73"/>
      <c r="BU93" s="73"/>
      <c r="BV93" s="73"/>
      <c r="BW93" s="73"/>
      <c r="BX93" s="73"/>
      <c r="BY93" s="73"/>
      <c r="BZ93" s="73"/>
      <c r="CA93" s="73"/>
      <c r="CB93" s="73"/>
      <c r="CC93" s="73"/>
      <c r="CD93" s="73"/>
      <c r="CE93" s="73"/>
      <c r="CF93" s="73"/>
      <c r="CG93" s="73"/>
      <c r="CH93" s="73"/>
      <c r="CI93" s="73"/>
      <c r="CJ93" s="73"/>
      <c r="CK93" s="73"/>
      <c r="CL93" s="73"/>
      <c r="CM93" s="73"/>
      <c r="CN93" s="73"/>
      <c r="CO93" s="73"/>
      <c r="CP93" s="73"/>
      <c r="CQ93" s="73"/>
      <c r="CR93" s="73"/>
      <c r="CS93" s="73"/>
      <c r="CT93" s="73"/>
      <c r="CU93" s="73"/>
      <c r="CV93" s="73"/>
      <c r="CW93" s="73"/>
      <c r="CX93" s="73"/>
      <c r="CY93" s="73"/>
      <c r="CZ93" s="73"/>
      <c r="DA93" s="73"/>
      <c r="DB93" s="73"/>
      <c r="DC93" s="73"/>
      <c r="DD93" s="73"/>
      <c r="DE93" s="73"/>
      <c r="DF93" s="73"/>
      <c r="DG93" s="73"/>
      <c r="DH93" s="73"/>
      <c r="DI93" s="73"/>
      <c r="DJ93" s="73"/>
      <c r="DK93" s="73"/>
      <c r="DL93" s="73"/>
      <c r="DM93" s="73"/>
      <c r="DN93" s="73"/>
      <c r="DO93" s="73"/>
      <c r="DP93" s="73"/>
      <c r="DQ93" s="73"/>
      <c r="DR93" s="73"/>
      <c r="DS93" s="73"/>
      <c r="DT93" s="73"/>
      <c r="DU93" s="73"/>
      <c r="DV93" s="73"/>
      <c r="DW93" s="73"/>
      <c r="DX93" s="73"/>
      <c r="DY93" s="73"/>
      <c r="DZ93" s="73"/>
      <c r="EA93" s="73"/>
      <c r="EB93" s="73"/>
      <c r="EC93" s="73"/>
      <c r="ED93" s="73"/>
      <c r="EE93" s="73"/>
      <c r="EF93" s="73"/>
      <c r="EG93" s="73"/>
      <c r="EH93" s="73"/>
      <c r="EI93" s="73"/>
      <c r="EJ93" s="73"/>
      <c r="EK93" s="73"/>
      <c r="EL93" s="73"/>
      <c r="EM93" s="73"/>
      <c r="EN93" s="73"/>
      <c r="EO93" s="73"/>
      <c r="EP93" s="73"/>
      <c r="EQ93" s="73"/>
      <c r="ER93" s="73"/>
      <c r="ES93" s="73"/>
      <c r="ET93" s="73"/>
      <c r="EU93" s="73"/>
      <c r="EV93" s="73"/>
      <c r="EW93" s="73"/>
      <c r="EX93" s="73"/>
      <c r="EY93" s="73"/>
      <c r="EZ93" s="73"/>
      <c r="FA93" s="73"/>
      <c r="FB93" s="73"/>
      <c r="FC93" s="73"/>
      <c r="FD93" s="73"/>
      <c r="FE93" s="73"/>
      <c r="FF93" s="73"/>
      <c r="FG93" s="73"/>
      <c r="FH93" s="73"/>
      <c r="FI93" s="73"/>
      <c r="FJ93" s="73"/>
      <c r="FK93" s="73"/>
      <c r="FL93" s="73"/>
      <c r="FM93" s="73"/>
      <c r="FN93" s="73"/>
      <c r="FO93" s="73"/>
      <c r="FP93" s="73"/>
      <c r="FQ93" s="73"/>
      <c r="FR93" s="73"/>
      <c r="FS93" s="73"/>
      <c r="FT93" s="73"/>
      <c r="FU93" s="73"/>
      <c r="FV93" s="73"/>
      <c r="FW93" s="73"/>
      <c r="FX93" s="73"/>
      <c r="FY93" s="73"/>
      <c r="FZ93" s="73"/>
      <c r="GA93" s="73"/>
      <c r="GB93" s="73"/>
      <c r="GC93" s="73"/>
      <c r="GD93" s="73"/>
      <c r="GE93" s="73"/>
      <c r="GF93" s="73"/>
      <c r="GG93" s="73"/>
      <c r="GH93" s="73"/>
      <c r="GI93" s="73"/>
      <c r="GJ93" s="73"/>
      <c r="GK93" s="73"/>
      <c r="GL93" s="73"/>
      <c r="GM93" s="73"/>
      <c r="GN93" s="73"/>
      <c r="GO93" s="73"/>
      <c r="GP93" s="73"/>
      <c r="GQ93" s="73"/>
      <c r="GR93" s="73"/>
      <c r="GS93" s="73"/>
      <c r="GT93" s="73"/>
      <c r="GU93" s="73"/>
      <c r="GV93" s="73"/>
      <c r="GW93" s="73"/>
      <c r="GX93" s="73"/>
      <c r="GY93" s="73"/>
      <c r="GZ93" s="73"/>
      <c r="HA93" s="73"/>
      <c r="HB93" s="73"/>
      <c r="HC93" s="73"/>
      <c r="HD93" s="73"/>
      <c r="HE93" s="73"/>
    </row>
    <row r="94" spans="1:213" ht="48" customHeight="1" x14ac:dyDescent="0.25">
      <c r="A94" s="69">
        <f t="shared" si="5"/>
        <v>83</v>
      </c>
      <c r="B94" s="302" t="s">
        <v>128</v>
      </c>
      <c r="C94" s="302"/>
      <c r="D94" s="302"/>
      <c r="E94" s="302"/>
      <c r="F94" s="302"/>
      <c r="G94" s="73"/>
      <c r="H94" s="73"/>
      <c r="I94" s="73"/>
      <c r="J94" s="73"/>
      <c r="K94" s="73"/>
      <c r="L94" s="73"/>
      <c r="M94" s="73"/>
      <c r="N94" s="73"/>
      <c r="O94" s="73"/>
      <c r="P94" s="73"/>
      <c r="Q94" s="73"/>
      <c r="R94" s="73"/>
      <c r="S94" s="73"/>
      <c r="T94" s="73"/>
      <c r="U94" s="73"/>
      <c r="V94" s="73"/>
      <c r="W94" s="73"/>
      <c r="X94" s="73"/>
      <c r="Y94" s="73"/>
      <c r="Z94" s="73"/>
      <c r="AA94" s="73"/>
      <c r="AB94" s="73"/>
      <c r="AC94" s="73"/>
      <c r="AD94" s="73"/>
      <c r="AE94" s="73"/>
      <c r="AF94" s="73"/>
      <c r="AG94" s="73"/>
      <c r="AH94" s="73"/>
      <c r="AI94" s="73"/>
      <c r="AJ94" s="73"/>
      <c r="AK94" s="73"/>
      <c r="AL94" s="73"/>
      <c r="AM94" s="73"/>
      <c r="AN94" s="73"/>
      <c r="AO94" s="73"/>
      <c r="AP94" s="73"/>
      <c r="AQ94" s="73"/>
      <c r="AR94" s="73"/>
      <c r="AS94" s="73"/>
      <c r="AT94" s="73"/>
      <c r="AU94" s="73"/>
      <c r="AV94" s="73"/>
      <c r="AW94" s="73"/>
      <c r="AX94" s="73"/>
      <c r="AY94" s="73"/>
      <c r="AZ94" s="73"/>
      <c r="BA94" s="73"/>
      <c r="BB94" s="73"/>
      <c r="BC94" s="73"/>
      <c r="BD94" s="73"/>
      <c r="BE94" s="73"/>
      <c r="BF94" s="73"/>
      <c r="BG94" s="73"/>
      <c r="BH94" s="73"/>
      <c r="BI94" s="73"/>
      <c r="BJ94" s="73"/>
      <c r="BK94" s="73"/>
      <c r="BL94" s="73"/>
      <c r="BM94" s="73"/>
      <c r="BN94" s="73"/>
      <c r="BO94" s="73"/>
      <c r="BP94" s="73"/>
      <c r="BQ94" s="73"/>
      <c r="BR94" s="73"/>
      <c r="BS94" s="73"/>
      <c r="BT94" s="73"/>
      <c r="BU94" s="73"/>
      <c r="BV94" s="73"/>
      <c r="BW94" s="73"/>
      <c r="BX94" s="73"/>
      <c r="BY94" s="73"/>
      <c r="BZ94" s="73"/>
      <c r="CA94" s="73"/>
      <c r="CB94" s="73"/>
      <c r="CC94" s="73"/>
      <c r="CD94" s="73"/>
      <c r="CE94" s="73"/>
      <c r="CF94" s="73"/>
      <c r="CG94" s="73"/>
      <c r="CH94" s="73"/>
      <c r="CI94" s="73"/>
      <c r="CJ94" s="73"/>
      <c r="CK94" s="73"/>
      <c r="CL94" s="73"/>
      <c r="CM94" s="73"/>
      <c r="CN94" s="73"/>
      <c r="CO94" s="73"/>
      <c r="CP94" s="73"/>
      <c r="CQ94" s="73"/>
      <c r="CR94" s="73"/>
      <c r="CS94" s="73"/>
      <c r="CT94" s="73"/>
      <c r="CU94" s="73"/>
      <c r="CV94" s="73"/>
      <c r="CW94" s="73"/>
      <c r="CX94" s="73"/>
      <c r="CY94" s="73"/>
      <c r="CZ94" s="73"/>
      <c r="DA94" s="73"/>
      <c r="DB94" s="73"/>
      <c r="DC94" s="73"/>
      <c r="DD94" s="73"/>
      <c r="DE94" s="73"/>
      <c r="DF94" s="73"/>
      <c r="DG94" s="73"/>
      <c r="DH94" s="73"/>
      <c r="DI94" s="73"/>
      <c r="DJ94" s="73"/>
      <c r="DK94" s="73"/>
      <c r="DL94" s="73"/>
      <c r="DM94" s="73"/>
      <c r="DN94" s="73"/>
      <c r="DO94" s="73"/>
      <c r="DP94" s="73"/>
      <c r="DQ94" s="73"/>
      <c r="DR94" s="73"/>
      <c r="DS94" s="73"/>
      <c r="DT94" s="73"/>
      <c r="DU94" s="73"/>
      <c r="DV94" s="73"/>
      <c r="DW94" s="73"/>
      <c r="DX94" s="73"/>
      <c r="DY94" s="73"/>
      <c r="DZ94" s="73"/>
      <c r="EA94" s="73"/>
      <c r="EB94" s="73"/>
      <c r="EC94" s="73"/>
      <c r="ED94" s="73"/>
      <c r="EE94" s="73"/>
      <c r="EF94" s="73"/>
      <c r="EG94" s="73"/>
      <c r="EH94" s="73"/>
      <c r="EI94" s="73"/>
      <c r="EJ94" s="73"/>
      <c r="EK94" s="73"/>
      <c r="EL94" s="73"/>
      <c r="EM94" s="73"/>
      <c r="EN94" s="73"/>
      <c r="EO94" s="73"/>
      <c r="EP94" s="73"/>
      <c r="EQ94" s="73"/>
      <c r="ER94" s="73"/>
      <c r="ES94" s="73"/>
      <c r="ET94" s="73"/>
      <c r="EU94" s="73"/>
      <c r="EV94" s="73"/>
      <c r="EW94" s="73"/>
      <c r="EX94" s="73"/>
      <c r="EY94" s="73"/>
      <c r="EZ94" s="73"/>
      <c r="FA94" s="73"/>
      <c r="FB94" s="73"/>
      <c r="FC94" s="73"/>
      <c r="FD94" s="73"/>
      <c r="FE94" s="73"/>
      <c r="FF94" s="73"/>
      <c r="FG94" s="73"/>
      <c r="FH94" s="73"/>
      <c r="FI94" s="73"/>
      <c r="FJ94" s="73"/>
      <c r="FK94" s="73"/>
      <c r="FL94" s="73"/>
      <c r="FM94" s="73"/>
      <c r="FN94" s="73"/>
      <c r="FO94" s="73"/>
      <c r="FP94" s="73"/>
      <c r="FQ94" s="73"/>
      <c r="FR94" s="73"/>
      <c r="FS94" s="73"/>
      <c r="FT94" s="73"/>
      <c r="FU94" s="73"/>
      <c r="FV94" s="73"/>
      <c r="FW94" s="73"/>
      <c r="FX94" s="73"/>
      <c r="FY94" s="73"/>
      <c r="FZ94" s="73"/>
      <c r="GA94" s="73"/>
      <c r="GB94" s="73"/>
      <c r="GC94" s="73"/>
      <c r="GD94" s="73"/>
      <c r="GE94" s="73"/>
      <c r="GF94" s="73"/>
      <c r="GG94" s="73"/>
      <c r="GH94" s="73"/>
      <c r="GI94" s="73"/>
      <c r="GJ94" s="73"/>
      <c r="GK94" s="73"/>
      <c r="GL94" s="73"/>
      <c r="GM94" s="73"/>
      <c r="GN94" s="73"/>
      <c r="GO94" s="73"/>
      <c r="GP94" s="73"/>
      <c r="GQ94" s="73"/>
      <c r="GR94" s="73"/>
      <c r="GS94" s="73"/>
      <c r="GT94" s="73"/>
      <c r="GU94" s="73"/>
      <c r="GV94" s="73"/>
      <c r="GW94" s="73"/>
      <c r="GX94" s="73"/>
      <c r="GY94" s="73"/>
      <c r="GZ94" s="73"/>
      <c r="HA94" s="73"/>
      <c r="HB94" s="73"/>
      <c r="HC94" s="73"/>
      <c r="HD94" s="73"/>
      <c r="HE94" s="73"/>
    </row>
    <row r="95" spans="1:213" ht="63" customHeight="1" x14ac:dyDescent="0.25">
      <c r="A95" s="69">
        <f t="shared" si="5"/>
        <v>84</v>
      </c>
      <c r="B95" s="175" t="s">
        <v>129</v>
      </c>
      <c r="C95" s="179" t="s">
        <v>130</v>
      </c>
      <c r="D95" s="67">
        <v>1000</v>
      </c>
      <c r="E95" s="67">
        <v>1000</v>
      </c>
      <c r="F95" s="232">
        <f>E95*100/D95</f>
        <v>100</v>
      </c>
      <c r="G95" s="73"/>
      <c r="H95" s="73"/>
      <c r="I95" s="73"/>
      <c r="J95" s="73"/>
      <c r="K95" s="73"/>
      <c r="L95" s="73"/>
      <c r="M95" s="73"/>
      <c r="N95" s="73"/>
      <c r="O95" s="73"/>
      <c r="P95" s="73"/>
      <c r="Q95" s="73"/>
      <c r="R95" s="73"/>
      <c r="S95" s="73"/>
      <c r="T95" s="73"/>
      <c r="U95" s="73"/>
      <c r="V95" s="73"/>
      <c r="W95" s="73"/>
      <c r="X95" s="73"/>
      <c r="Y95" s="73"/>
      <c r="Z95" s="73"/>
      <c r="AA95" s="73"/>
      <c r="AB95" s="73"/>
      <c r="AC95" s="73"/>
      <c r="AD95" s="73"/>
      <c r="AE95" s="73"/>
      <c r="AF95" s="73"/>
      <c r="AG95" s="73"/>
      <c r="AH95" s="73"/>
      <c r="AI95" s="73"/>
      <c r="AJ95" s="73"/>
      <c r="AK95" s="73"/>
      <c r="AL95" s="73"/>
      <c r="AM95" s="73"/>
      <c r="AN95" s="73"/>
      <c r="AO95" s="73"/>
      <c r="AP95" s="73"/>
      <c r="AQ95" s="73"/>
      <c r="AR95" s="73"/>
      <c r="AS95" s="73"/>
      <c r="AT95" s="73"/>
      <c r="AU95" s="73"/>
      <c r="AV95" s="73"/>
      <c r="AW95" s="73"/>
      <c r="AX95" s="73"/>
      <c r="AY95" s="73"/>
      <c r="AZ95" s="73"/>
      <c r="BA95" s="73"/>
      <c r="BB95" s="73"/>
      <c r="BC95" s="73"/>
      <c r="BD95" s="73"/>
      <c r="BE95" s="73"/>
      <c r="BF95" s="73"/>
      <c r="BG95" s="73"/>
      <c r="BH95" s="73"/>
      <c r="BI95" s="73"/>
      <c r="BJ95" s="73"/>
      <c r="BK95" s="73"/>
      <c r="BL95" s="73"/>
      <c r="BM95" s="73"/>
      <c r="BN95" s="73"/>
      <c r="BO95" s="73"/>
      <c r="BP95" s="73"/>
      <c r="BQ95" s="73"/>
      <c r="BR95" s="73"/>
      <c r="BS95" s="73"/>
      <c r="BT95" s="73"/>
      <c r="BU95" s="73"/>
      <c r="BV95" s="73"/>
      <c r="BW95" s="73"/>
      <c r="BX95" s="73"/>
      <c r="BY95" s="73"/>
      <c r="BZ95" s="73"/>
      <c r="CA95" s="73"/>
      <c r="CB95" s="73"/>
      <c r="CC95" s="73"/>
      <c r="CD95" s="73"/>
      <c r="CE95" s="73"/>
      <c r="CF95" s="73"/>
      <c r="CG95" s="73"/>
      <c r="CH95" s="73"/>
      <c r="CI95" s="73"/>
      <c r="CJ95" s="73"/>
      <c r="CK95" s="73"/>
      <c r="CL95" s="73"/>
      <c r="CM95" s="73"/>
      <c r="CN95" s="73"/>
      <c r="CO95" s="73"/>
      <c r="CP95" s="73"/>
      <c r="CQ95" s="73"/>
      <c r="CR95" s="73"/>
      <c r="CS95" s="73"/>
      <c r="CT95" s="73"/>
      <c r="CU95" s="73"/>
      <c r="CV95" s="73"/>
      <c r="CW95" s="73"/>
      <c r="CX95" s="73"/>
      <c r="CY95" s="73"/>
      <c r="CZ95" s="73"/>
      <c r="DA95" s="73"/>
      <c r="DB95" s="73"/>
      <c r="DC95" s="73"/>
      <c r="DD95" s="73"/>
      <c r="DE95" s="73"/>
      <c r="DF95" s="73"/>
      <c r="DG95" s="73"/>
      <c r="DH95" s="73"/>
      <c r="DI95" s="73"/>
      <c r="DJ95" s="73"/>
      <c r="DK95" s="73"/>
      <c r="DL95" s="73"/>
      <c r="DM95" s="73"/>
      <c r="DN95" s="73"/>
      <c r="DO95" s="73"/>
      <c r="DP95" s="73"/>
      <c r="DQ95" s="73"/>
      <c r="DR95" s="73"/>
      <c r="DS95" s="73"/>
      <c r="DT95" s="73"/>
      <c r="DU95" s="73"/>
      <c r="DV95" s="73"/>
      <c r="DW95" s="73"/>
      <c r="DX95" s="73"/>
      <c r="DY95" s="73"/>
      <c r="DZ95" s="73"/>
      <c r="EA95" s="73"/>
      <c r="EB95" s="73"/>
      <c r="EC95" s="73"/>
      <c r="ED95" s="73"/>
      <c r="EE95" s="73"/>
      <c r="EF95" s="73"/>
      <c r="EG95" s="73"/>
      <c r="EH95" s="73"/>
      <c r="EI95" s="73"/>
      <c r="EJ95" s="73"/>
      <c r="EK95" s="73"/>
      <c r="EL95" s="73"/>
      <c r="EM95" s="73"/>
      <c r="EN95" s="73"/>
      <c r="EO95" s="73"/>
      <c r="EP95" s="73"/>
      <c r="EQ95" s="73"/>
      <c r="ER95" s="73"/>
      <c r="ES95" s="73"/>
      <c r="ET95" s="73"/>
      <c r="EU95" s="73"/>
      <c r="EV95" s="73"/>
      <c r="EW95" s="73"/>
      <c r="EX95" s="73"/>
      <c r="EY95" s="73"/>
      <c r="EZ95" s="73"/>
      <c r="FA95" s="73"/>
      <c r="FB95" s="73"/>
      <c r="FC95" s="73"/>
      <c r="FD95" s="73"/>
      <c r="FE95" s="73"/>
      <c r="FF95" s="73"/>
      <c r="FG95" s="73"/>
      <c r="FH95" s="73"/>
      <c r="FI95" s="73"/>
      <c r="FJ95" s="73"/>
      <c r="FK95" s="73"/>
      <c r="FL95" s="73"/>
      <c r="FM95" s="73"/>
      <c r="FN95" s="73"/>
      <c r="FO95" s="73"/>
      <c r="FP95" s="73"/>
      <c r="FQ95" s="73"/>
      <c r="FR95" s="73"/>
      <c r="FS95" s="73"/>
      <c r="FT95" s="73"/>
      <c r="FU95" s="73"/>
      <c r="FV95" s="73"/>
      <c r="FW95" s="73"/>
      <c r="FX95" s="73"/>
      <c r="FY95" s="73"/>
      <c r="FZ95" s="73"/>
      <c r="GA95" s="73"/>
      <c r="GB95" s="73"/>
      <c r="GC95" s="73"/>
      <c r="GD95" s="73"/>
      <c r="GE95" s="73"/>
      <c r="GF95" s="73"/>
      <c r="GG95" s="73"/>
      <c r="GH95" s="73"/>
      <c r="GI95" s="73"/>
      <c r="GJ95" s="73"/>
      <c r="GK95" s="73"/>
      <c r="GL95" s="73"/>
      <c r="GM95" s="73"/>
      <c r="GN95" s="73"/>
      <c r="GO95" s="73"/>
      <c r="GP95" s="73"/>
      <c r="GQ95" s="73"/>
      <c r="GR95" s="73"/>
      <c r="GS95" s="73"/>
      <c r="GT95" s="73"/>
      <c r="GU95" s="73"/>
      <c r="GV95" s="73"/>
      <c r="GW95" s="73"/>
      <c r="GX95" s="73"/>
      <c r="GY95" s="73"/>
      <c r="GZ95" s="73"/>
      <c r="HA95" s="73"/>
      <c r="HB95" s="73"/>
      <c r="HC95" s="73"/>
      <c r="HD95" s="73"/>
      <c r="HE95" s="73"/>
    </row>
    <row r="96" spans="1:213" ht="79.5" customHeight="1" x14ac:dyDescent="0.25">
      <c r="A96" s="69">
        <f t="shared" si="5"/>
        <v>85</v>
      </c>
      <c r="B96" s="175" t="s">
        <v>131</v>
      </c>
      <c r="C96" s="179" t="s">
        <v>130</v>
      </c>
      <c r="D96" s="67">
        <v>1000</v>
      </c>
      <c r="E96" s="67">
        <v>1000</v>
      </c>
      <c r="F96" s="232">
        <f>E96*100/D96</f>
        <v>100</v>
      </c>
      <c r="G96" s="73"/>
      <c r="H96" s="73"/>
      <c r="I96" s="73"/>
      <c r="J96" s="73"/>
      <c r="K96" s="73"/>
      <c r="L96" s="73"/>
      <c r="M96" s="73"/>
      <c r="N96" s="73"/>
      <c r="O96" s="73"/>
      <c r="P96" s="73"/>
      <c r="Q96" s="73"/>
      <c r="R96" s="73"/>
      <c r="S96" s="73"/>
      <c r="T96" s="73"/>
      <c r="U96" s="73"/>
      <c r="V96" s="73"/>
      <c r="W96" s="73"/>
      <c r="X96" s="73"/>
      <c r="Y96" s="73"/>
      <c r="Z96" s="73"/>
      <c r="AA96" s="73"/>
      <c r="AB96" s="73"/>
      <c r="AC96" s="73"/>
      <c r="AD96" s="73"/>
      <c r="AE96" s="73"/>
      <c r="AF96" s="73"/>
      <c r="AG96" s="73"/>
      <c r="AH96" s="73"/>
      <c r="AI96" s="73"/>
      <c r="AJ96" s="73"/>
      <c r="AK96" s="73"/>
      <c r="AL96" s="73"/>
      <c r="AM96" s="73"/>
      <c r="AN96" s="73"/>
      <c r="AO96" s="73"/>
      <c r="AP96" s="73"/>
      <c r="AQ96" s="73"/>
      <c r="AR96" s="73"/>
      <c r="AS96" s="73"/>
      <c r="AT96" s="73"/>
      <c r="AU96" s="73"/>
      <c r="AV96" s="73"/>
      <c r="AW96" s="73"/>
      <c r="AX96" s="73"/>
      <c r="AY96" s="73"/>
      <c r="AZ96" s="73"/>
      <c r="BA96" s="73"/>
      <c r="BB96" s="73"/>
      <c r="BC96" s="73"/>
      <c r="BD96" s="73"/>
      <c r="BE96" s="73"/>
      <c r="BF96" s="73"/>
      <c r="BG96" s="73"/>
      <c r="BH96" s="73"/>
      <c r="BI96" s="73"/>
      <c r="BJ96" s="73"/>
      <c r="BK96" s="73"/>
      <c r="BL96" s="73"/>
      <c r="BM96" s="73"/>
      <c r="BN96" s="73"/>
      <c r="BO96" s="73"/>
      <c r="BP96" s="73"/>
      <c r="BQ96" s="73"/>
      <c r="BR96" s="73"/>
      <c r="BS96" s="73"/>
      <c r="BT96" s="73"/>
      <c r="BU96" s="73"/>
      <c r="BV96" s="73"/>
      <c r="BW96" s="73"/>
      <c r="BX96" s="73"/>
      <c r="BY96" s="73"/>
      <c r="BZ96" s="73"/>
      <c r="CA96" s="73"/>
      <c r="CB96" s="73"/>
      <c r="CC96" s="73"/>
      <c r="CD96" s="73"/>
      <c r="CE96" s="73"/>
      <c r="CF96" s="73"/>
      <c r="CG96" s="73"/>
      <c r="CH96" s="73"/>
      <c r="CI96" s="73"/>
      <c r="CJ96" s="73"/>
      <c r="CK96" s="73"/>
      <c r="CL96" s="73"/>
      <c r="CM96" s="73"/>
      <c r="CN96" s="73"/>
      <c r="CO96" s="73"/>
      <c r="CP96" s="73"/>
      <c r="CQ96" s="73"/>
      <c r="CR96" s="73"/>
      <c r="CS96" s="73"/>
      <c r="CT96" s="73"/>
      <c r="CU96" s="73"/>
      <c r="CV96" s="73"/>
      <c r="CW96" s="73"/>
      <c r="CX96" s="73"/>
      <c r="CY96" s="73"/>
      <c r="CZ96" s="73"/>
      <c r="DA96" s="73"/>
      <c r="DB96" s="73"/>
      <c r="DC96" s="73"/>
      <c r="DD96" s="73"/>
      <c r="DE96" s="73"/>
      <c r="DF96" s="73"/>
      <c r="DG96" s="73"/>
      <c r="DH96" s="73"/>
      <c r="DI96" s="73"/>
      <c r="DJ96" s="73"/>
      <c r="DK96" s="73"/>
      <c r="DL96" s="73"/>
      <c r="DM96" s="73"/>
      <c r="DN96" s="73"/>
      <c r="DO96" s="73"/>
      <c r="DP96" s="73"/>
      <c r="DQ96" s="73"/>
      <c r="DR96" s="73"/>
      <c r="DS96" s="73"/>
      <c r="DT96" s="73"/>
      <c r="DU96" s="73"/>
      <c r="DV96" s="73"/>
      <c r="DW96" s="73"/>
      <c r="DX96" s="73"/>
      <c r="DY96" s="73"/>
      <c r="DZ96" s="73"/>
      <c r="EA96" s="73"/>
      <c r="EB96" s="73"/>
      <c r="EC96" s="73"/>
      <c r="ED96" s="73"/>
      <c r="EE96" s="73"/>
      <c r="EF96" s="73"/>
      <c r="EG96" s="73"/>
      <c r="EH96" s="73"/>
      <c r="EI96" s="73"/>
      <c r="EJ96" s="73"/>
      <c r="EK96" s="73"/>
      <c r="EL96" s="73"/>
      <c r="EM96" s="73"/>
      <c r="EN96" s="73"/>
      <c r="EO96" s="73"/>
      <c r="EP96" s="73"/>
      <c r="EQ96" s="73"/>
      <c r="ER96" s="73"/>
      <c r="ES96" s="73"/>
      <c r="ET96" s="73"/>
      <c r="EU96" s="73"/>
      <c r="EV96" s="73"/>
      <c r="EW96" s="73"/>
      <c r="EX96" s="73"/>
      <c r="EY96" s="73"/>
      <c r="EZ96" s="73"/>
      <c r="FA96" s="73"/>
      <c r="FB96" s="73"/>
      <c r="FC96" s="73"/>
      <c r="FD96" s="73"/>
      <c r="FE96" s="73"/>
      <c r="FF96" s="73"/>
      <c r="FG96" s="73"/>
      <c r="FH96" s="73"/>
      <c r="FI96" s="73"/>
      <c r="FJ96" s="73"/>
      <c r="FK96" s="73"/>
      <c r="FL96" s="73"/>
      <c r="FM96" s="73"/>
      <c r="FN96" s="73"/>
      <c r="FO96" s="73"/>
      <c r="FP96" s="73"/>
      <c r="FQ96" s="73"/>
      <c r="FR96" s="73"/>
      <c r="FS96" s="73"/>
      <c r="FT96" s="73"/>
      <c r="FU96" s="73"/>
      <c r="FV96" s="73"/>
      <c r="FW96" s="73"/>
      <c r="FX96" s="73"/>
      <c r="FY96" s="73"/>
      <c r="FZ96" s="73"/>
      <c r="GA96" s="73"/>
      <c r="GB96" s="73"/>
      <c r="GC96" s="73"/>
      <c r="GD96" s="73"/>
      <c r="GE96" s="73"/>
      <c r="GF96" s="73"/>
      <c r="GG96" s="73"/>
      <c r="GH96" s="73"/>
      <c r="GI96" s="73"/>
      <c r="GJ96" s="73"/>
      <c r="GK96" s="73"/>
      <c r="GL96" s="73"/>
      <c r="GM96" s="73"/>
      <c r="GN96" s="73"/>
      <c r="GO96" s="73"/>
      <c r="GP96" s="73"/>
      <c r="GQ96" s="73"/>
      <c r="GR96" s="73"/>
      <c r="GS96" s="73"/>
      <c r="GT96" s="73"/>
      <c r="GU96" s="73"/>
      <c r="GV96" s="73"/>
      <c r="GW96" s="73"/>
      <c r="GX96" s="73"/>
      <c r="GY96" s="73"/>
      <c r="GZ96" s="73"/>
      <c r="HA96" s="73"/>
      <c r="HB96" s="73"/>
      <c r="HC96" s="73"/>
      <c r="HD96" s="73"/>
      <c r="HE96" s="73"/>
    </row>
    <row r="97" spans="1:213" x14ac:dyDescent="0.25">
      <c r="A97" s="69">
        <f t="shared" si="5"/>
        <v>86</v>
      </c>
      <c r="B97" s="302" t="s">
        <v>132</v>
      </c>
      <c r="C97" s="302"/>
      <c r="D97" s="302"/>
      <c r="E97" s="302"/>
      <c r="F97" s="302"/>
      <c r="G97" s="73"/>
      <c r="H97" s="73"/>
      <c r="I97" s="73"/>
      <c r="J97" s="73"/>
      <c r="K97" s="73"/>
      <c r="L97" s="73"/>
      <c r="M97" s="73"/>
      <c r="N97" s="73"/>
      <c r="O97" s="73"/>
      <c r="P97" s="73"/>
      <c r="Q97" s="73"/>
      <c r="R97" s="73"/>
      <c r="S97" s="73"/>
      <c r="T97" s="73"/>
      <c r="U97" s="73"/>
      <c r="V97" s="73"/>
      <c r="W97" s="73"/>
      <c r="X97" s="73"/>
      <c r="Y97" s="73"/>
      <c r="Z97" s="73"/>
      <c r="AA97" s="73"/>
      <c r="AB97" s="73"/>
      <c r="AC97" s="73"/>
      <c r="AD97" s="73"/>
      <c r="AE97" s="73"/>
      <c r="AF97" s="73"/>
      <c r="AG97" s="73"/>
      <c r="AH97" s="73"/>
      <c r="AI97" s="73"/>
      <c r="AJ97" s="73"/>
      <c r="AK97" s="73"/>
      <c r="AL97" s="73"/>
      <c r="AM97" s="73"/>
      <c r="AN97" s="73"/>
      <c r="AO97" s="73"/>
      <c r="AP97" s="73"/>
      <c r="AQ97" s="73"/>
      <c r="AR97" s="73"/>
      <c r="AS97" s="73"/>
      <c r="AT97" s="73"/>
      <c r="AU97" s="73"/>
      <c r="AV97" s="73"/>
      <c r="AW97" s="73"/>
      <c r="AX97" s="73"/>
      <c r="AY97" s="73"/>
      <c r="AZ97" s="73"/>
      <c r="BA97" s="73"/>
      <c r="BB97" s="73"/>
      <c r="BC97" s="73"/>
      <c r="BD97" s="73"/>
      <c r="BE97" s="73"/>
      <c r="BF97" s="73"/>
      <c r="BG97" s="73"/>
      <c r="BH97" s="73"/>
      <c r="BI97" s="73"/>
      <c r="BJ97" s="73"/>
      <c r="BK97" s="73"/>
      <c r="BL97" s="73"/>
      <c r="BM97" s="73"/>
      <c r="BN97" s="73"/>
      <c r="BO97" s="73"/>
      <c r="BP97" s="73"/>
      <c r="BQ97" s="73"/>
      <c r="BR97" s="73"/>
      <c r="BS97" s="73"/>
      <c r="BT97" s="73"/>
      <c r="BU97" s="73"/>
      <c r="BV97" s="73"/>
      <c r="BW97" s="73"/>
      <c r="BX97" s="73"/>
      <c r="BY97" s="73"/>
      <c r="BZ97" s="73"/>
      <c r="CA97" s="73"/>
      <c r="CB97" s="73"/>
      <c r="CC97" s="73"/>
      <c r="CD97" s="73"/>
      <c r="CE97" s="73"/>
      <c r="CF97" s="73"/>
      <c r="CG97" s="73"/>
      <c r="CH97" s="73"/>
      <c r="CI97" s="73"/>
      <c r="CJ97" s="73"/>
      <c r="CK97" s="73"/>
      <c r="CL97" s="73"/>
      <c r="CM97" s="73"/>
      <c r="CN97" s="73"/>
      <c r="CO97" s="73"/>
      <c r="CP97" s="73"/>
      <c r="CQ97" s="73"/>
      <c r="CR97" s="73"/>
      <c r="CS97" s="73"/>
      <c r="CT97" s="73"/>
      <c r="CU97" s="73"/>
      <c r="CV97" s="73"/>
      <c r="CW97" s="73"/>
      <c r="CX97" s="73"/>
      <c r="CY97" s="73"/>
      <c r="CZ97" s="73"/>
      <c r="DA97" s="73"/>
      <c r="DB97" s="73"/>
      <c r="DC97" s="73"/>
      <c r="DD97" s="73"/>
      <c r="DE97" s="73"/>
      <c r="DF97" s="73"/>
      <c r="DG97" s="73"/>
      <c r="DH97" s="73"/>
      <c r="DI97" s="73"/>
      <c r="DJ97" s="73"/>
      <c r="DK97" s="73"/>
      <c r="DL97" s="73"/>
      <c r="DM97" s="73"/>
      <c r="DN97" s="73"/>
      <c r="DO97" s="73"/>
      <c r="DP97" s="73"/>
      <c r="DQ97" s="73"/>
      <c r="DR97" s="73"/>
      <c r="DS97" s="73"/>
      <c r="DT97" s="73"/>
      <c r="DU97" s="73"/>
      <c r="DV97" s="73"/>
      <c r="DW97" s="73"/>
      <c r="DX97" s="73"/>
      <c r="DY97" s="73"/>
      <c r="DZ97" s="73"/>
      <c r="EA97" s="73"/>
      <c r="EB97" s="73"/>
      <c r="EC97" s="73"/>
      <c r="ED97" s="73"/>
      <c r="EE97" s="73"/>
      <c r="EF97" s="73"/>
      <c r="EG97" s="73"/>
      <c r="EH97" s="73"/>
      <c r="EI97" s="73"/>
      <c r="EJ97" s="73"/>
      <c r="EK97" s="73"/>
      <c r="EL97" s="73"/>
      <c r="EM97" s="73"/>
      <c r="EN97" s="73"/>
      <c r="EO97" s="73"/>
      <c r="EP97" s="73"/>
      <c r="EQ97" s="73"/>
      <c r="ER97" s="73"/>
      <c r="ES97" s="73"/>
      <c r="ET97" s="73"/>
      <c r="EU97" s="73"/>
      <c r="EV97" s="73"/>
      <c r="EW97" s="73"/>
      <c r="EX97" s="73"/>
      <c r="EY97" s="73"/>
      <c r="EZ97" s="73"/>
      <c r="FA97" s="73"/>
      <c r="FB97" s="73"/>
      <c r="FC97" s="73"/>
      <c r="FD97" s="73"/>
      <c r="FE97" s="73"/>
      <c r="FF97" s="73"/>
      <c r="FG97" s="73"/>
      <c r="FH97" s="73"/>
      <c r="FI97" s="73"/>
      <c r="FJ97" s="73"/>
      <c r="FK97" s="73"/>
      <c r="FL97" s="73"/>
      <c r="FM97" s="73"/>
      <c r="FN97" s="73"/>
      <c r="FO97" s="73"/>
      <c r="FP97" s="73"/>
      <c r="FQ97" s="73"/>
      <c r="FR97" s="73"/>
      <c r="FS97" s="73"/>
      <c r="FT97" s="73"/>
      <c r="FU97" s="73"/>
      <c r="FV97" s="73"/>
      <c r="FW97" s="73"/>
      <c r="FX97" s="73"/>
      <c r="FY97" s="73"/>
      <c r="FZ97" s="73"/>
      <c r="GA97" s="73"/>
      <c r="GB97" s="73"/>
      <c r="GC97" s="73"/>
      <c r="GD97" s="73"/>
      <c r="GE97" s="73"/>
      <c r="GF97" s="73"/>
      <c r="GG97" s="73"/>
      <c r="GH97" s="73"/>
      <c r="GI97" s="73"/>
      <c r="GJ97" s="73"/>
      <c r="GK97" s="73"/>
      <c r="GL97" s="73"/>
      <c r="GM97" s="73"/>
      <c r="GN97" s="73"/>
      <c r="GO97" s="73"/>
      <c r="GP97" s="73"/>
      <c r="GQ97" s="73"/>
      <c r="GR97" s="73"/>
      <c r="GS97" s="73"/>
      <c r="GT97" s="73"/>
      <c r="GU97" s="73"/>
      <c r="GV97" s="73"/>
      <c r="GW97" s="73"/>
      <c r="GX97" s="73"/>
      <c r="GY97" s="73"/>
      <c r="GZ97" s="73"/>
      <c r="HA97" s="73"/>
      <c r="HB97" s="73"/>
      <c r="HC97" s="73"/>
      <c r="HD97" s="73"/>
      <c r="HE97" s="73"/>
    </row>
    <row r="98" spans="1:213" ht="33" customHeight="1" x14ac:dyDescent="0.25">
      <c r="A98" s="69">
        <f t="shared" si="5"/>
        <v>87</v>
      </c>
      <c r="B98" s="175" t="s">
        <v>133</v>
      </c>
      <c r="C98" s="179" t="s">
        <v>134</v>
      </c>
      <c r="D98" s="67">
        <v>2900</v>
      </c>
      <c r="E98" s="67">
        <v>2740</v>
      </c>
      <c r="F98" s="232">
        <f>E98*100/D98</f>
        <v>94.482758620689651</v>
      </c>
      <c r="G98" s="73"/>
      <c r="H98" s="73"/>
      <c r="I98" s="73"/>
      <c r="J98" s="73"/>
      <c r="K98" s="73"/>
      <c r="L98" s="73"/>
      <c r="M98" s="73"/>
      <c r="N98" s="73"/>
      <c r="O98" s="73"/>
      <c r="P98" s="73"/>
      <c r="Q98" s="73"/>
      <c r="R98" s="73"/>
      <c r="S98" s="73"/>
      <c r="T98" s="73"/>
      <c r="U98" s="73"/>
      <c r="V98" s="73"/>
      <c r="W98" s="73"/>
      <c r="X98" s="73"/>
      <c r="Y98" s="73"/>
      <c r="Z98" s="73"/>
      <c r="AA98" s="73"/>
      <c r="AB98" s="73"/>
      <c r="AC98" s="73"/>
      <c r="AD98" s="73"/>
      <c r="AE98" s="73"/>
      <c r="AF98" s="73"/>
      <c r="AG98" s="73"/>
      <c r="AH98" s="73"/>
      <c r="AI98" s="73"/>
      <c r="AJ98" s="73"/>
      <c r="AK98" s="73"/>
      <c r="AL98" s="73"/>
      <c r="AM98" s="73"/>
      <c r="AN98" s="73"/>
      <c r="AO98" s="73"/>
      <c r="AP98" s="73"/>
      <c r="AQ98" s="73"/>
      <c r="AR98" s="73"/>
      <c r="AS98" s="73"/>
      <c r="AT98" s="73"/>
      <c r="AU98" s="73"/>
      <c r="AV98" s="73"/>
      <c r="AW98" s="73"/>
      <c r="AX98" s="73"/>
      <c r="AY98" s="73"/>
      <c r="AZ98" s="73"/>
      <c r="BA98" s="73"/>
      <c r="BB98" s="73"/>
      <c r="BC98" s="73"/>
      <c r="BD98" s="73"/>
      <c r="BE98" s="73"/>
      <c r="BF98" s="73"/>
      <c r="BG98" s="73"/>
      <c r="BH98" s="73"/>
      <c r="BI98" s="73"/>
      <c r="BJ98" s="73"/>
      <c r="BK98" s="73"/>
      <c r="BL98" s="73"/>
      <c r="BM98" s="73"/>
      <c r="BN98" s="73"/>
      <c r="BO98" s="73"/>
      <c r="BP98" s="73"/>
      <c r="BQ98" s="73"/>
      <c r="BR98" s="73"/>
      <c r="BS98" s="73"/>
      <c r="BT98" s="73"/>
      <c r="BU98" s="73"/>
      <c r="BV98" s="73"/>
      <c r="BW98" s="73"/>
      <c r="BX98" s="73"/>
      <c r="BY98" s="73"/>
      <c r="BZ98" s="73"/>
      <c r="CA98" s="73"/>
      <c r="CB98" s="73"/>
      <c r="CC98" s="73"/>
      <c r="CD98" s="73"/>
      <c r="CE98" s="73"/>
      <c r="CF98" s="73"/>
      <c r="CG98" s="73"/>
      <c r="CH98" s="73"/>
      <c r="CI98" s="73"/>
      <c r="CJ98" s="73"/>
      <c r="CK98" s="73"/>
      <c r="CL98" s="73"/>
      <c r="CM98" s="73"/>
      <c r="CN98" s="73"/>
      <c r="CO98" s="73"/>
      <c r="CP98" s="73"/>
      <c r="CQ98" s="73"/>
      <c r="CR98" s="73"/>
      <c r="CS98" s="73"/>
      <c r="CT98" s="73"/>
      <c r="CU98" s="73"/>
      <c r="CV98" s="73"/>
      <c r="CW98" s="73"/>
      <c r="CX98" s="73"/>
      <c r="CY98" s="73"/>
      <c r="CZ98" s="73"/>
      <c r="DA98" s="73"/>
      <c r="DB98" s="73"/>
      <c r="DC98" s="73"/>
      <c r="DD98" s="73"/>
      <c r="DE98" s="73"/>
      <c r="DF98" s="73"/>
      <c r="DG98" s="73"/>
      <c r="DH98" s="73"/>
      <c r="DI98" s="73"/>
      <c r="DJ98" s="73"/>
      <c r="DK98" s="73"/>
      <c r="DL98" s="73"/>
      <c r="DM98" s="73"/>
      <c r="DN98" s="73"/>
      <c r="DO98" s="73"/>
      <c r="DP98" s="73"/>
      <c r="DQ98" s="73"/>
      <c r="DR98" s="73"/>
      <c r="DS98" s="73"/>
      <c r="DT98" s="73"/>
      <c r="DU98" s="73"/>
      <c r="DV98" s="73"/>
      <c r="DW98" s="73"/>
      <c r="DX98" s="73"/>
      <c r="DY98" s="73"/>
      <c r="DZ98" s="73"/>
      <c r="EA98" s="73"/>
      <c r="EB98" s="73"/>
      <c r="EC98" s="73"/>
      <c r="ED98" s="73"/>
      <c r="EE98" s="73"/>
      <c r="EF98" s="73"/>
      <c r="EG98" s="73"/>
      <c r="EH98" s="73"/>
      <c r="EI98" s="73"/>
      <c r="EJ98" s="73"/>
      <c r="EK98" s="73"/>
      <c r="EL98" s="73"/>
      <c r="EM98" s="73"/>
      <c r="EN98" s="73"/>
      <c r="EO98" s="73"/>
      <c r="EP98" s="73"/>
      <c r="EQ98" s="73"/>
      <c r="ER98" s="73"/>
      <c r="ES98" s="73"/>
      <c r="ET98" s="73"/>
      <c r="EU98" s="73"/>
      <c r="EV98" s="73"/>
      <c r="EW98" s="73"/>
      <c r="EX98" s="73"/>
      <c r="EY98" s="73"/>
      <c r="EZ98" s="73"/>
      <c r="FA98" s="73"/>
      <c r="FB98" s="73"/>
      <c r="FC98" s="73"/>
      <c r="FD98" s="73"/>
      <c r="FE98" s="73"/>
      <c r="FF98" s="73"/>
      <c r="FG98" s="73"/>
      <c r="FH98" s="73"/>
      <c r="FI98" s="73"/>
      <c r="FJ98" s="73"/>
      <c r="FK98" s="73"/>
      <c r="FL98" s="73"/>
      <c r="FM98" s="73"/>
      <c r="FN98" s="73"/>
      <c r="FO98" s="73"/>
      <c r="FP98" s="73"/>
      <c r="FQ98" s="73"/>
      <c r="FR98" s="73"/>
      <c r="FS98" s="73"/>
      <c r="FT98" s="73"/>
      <c r="FU98" s="73"/>
      <c r="FV98" s="73"/>
      <c r="FW98" s="73"/>
      <c r="FX98" s="73"/>
      <c r="FY98" s="73"/>
      <c r="FZ98" s="73"/>
      <c r="GA98" s="73"/>
      <c r="GB98" s="73"/>
      <c r="GC98" s="73"/>
      <c r="GD98" s="73"/>
      <c r="GE98" s="73"/>
      <c r="GF98" s="73"/>
      <c r="GG98" s="73"/>
      <c r="GH98" s="73"/>
      <c r="GI98" s="73"/>
      <c r="GJ98" s="73"/>
      <c r="GK98" s="73"/>
      <c r="GL98" s="73"/>
      <c r="GM98" s="73"/>
      <c r="GN98" s="73"/>
      <c r="GO98" s="73"/>
      <c r="GP98" s="73"/>
      <c r="GQ98" s="73"/>
      <c r="GR98" s="73"/>
      <c r="GS98" s="73"/>
      <c r="GT98" s="73"/>
      <c r="GU98" s="73"/>
      <c r="GV98" s="73"/>
      <c r="GW98" s="73"/>
      <c r="GX98" s="73"/>
      <c r="GY98" s="73"/>
      <c r="GZ98" s="73"/>
      <c r="HA98" s="73"/>
      <c r="HB98" s="73"/>
      <c r="HC98" s="73"/>
      <c r="HD98" s="73"/>
      <c r="HE98" s="73"/>
    </row>
    <row r="99" spans="1:213" s="43" customFormat="1" ht="48" customHeight="1" x14ac:dyDescent="0.25">
      <c r="A99" s="69">
        <f t="shared" si="5"/>
        <v>88</v>
      </c>
      <c r="B99" s="299" t="s">
        <v>570</v>
      </c>
      <c r="C99" s="299"/>
      <c r="D99" s="299"/>
      <c r="E99" s="299"/>
      <c r="F99" s="66">
        <f>AVERAGE(F102:F110)</f>
        <v>96.857142857142861</v>
      </c>
      <c r="G99" s="54"/>
      <c r="H99" s="54"/>
      <c r="I99" s="54"/>
      <c r="J99" s="54"/>
      <c r="K99" s="54"/>
      <c r="L99" s="54"/>
      <c r="M99" s="54"/>
      <c r="N99" s="54"/>
      <c r="O99" s="54"/>
      <c r="P99" s="54"/>
      <c r="Q99" s="54"/>
      <c r="R99" s="54"/>
      <c r="S99" s="54"/>
      <c r="T99" s="54"/>
      <c r="U99" s="54"/>
      <c r="V99" s="54"/>
      <c r="W99" s="54"/>
      <c r="X99" s="54"/>
      <c r="Y99" s="54"/>
      <c r="Z99" s="54"/>
      <c r="AA99" s="54"/>
      <c r="AB99" s="54"/>
      <c r="AC99" s="54"/>
      <c r="AD99" s="54"/>
      <c r="AE99" s="54"/>
      <c r="AF99" s="54"/>
      <c r="AG99" s="54"/>
      <c r="AH99" s="54"/>
      <c r="AI99" s="54"/>
      <c r="AJ99" s="54"/>
      <c r="AK99" s="54"/>
      <c r="AL99" s="54"/>
      <c r="AM99" s="54"/>
      <c r="AN99" s="54"/>
      <c r="AO99" s="54"/>
      <c r="AP99" s="54"/>
      <c r="AQ99" s="54"/>
      <c r="AR99" s="54"/>
      <c r="AS99" s="54"/>
      <c r="AT99" s="54"/>
      <c r="AU99" s="54"/>
      <c r="AV99" s="54"/>
      <c r="AW99" s="54"/>
      <c r="AX99" s="54"/>
      <c r="AY99" s="54"/>
      <c r="AZ99" s="54"/>
      <c r="BA99" s="54"/>
      <c r="BB99" s="54"/>
      <c r="BC99" s="54"/>
      <c r="BD99" s="54"/>
      <c r="BE99" s="54"/>
      <c r="BF99" s="54"/>
      <c r="BG99" s="54"/>
      <c r="BH99" s="54"/>
      <c r="BI99" s="54"/>
      <c r="BJ99" s="54"/>
      <c r="BK99" s="54"/>
      <c r="BL99" s="54"/>
      <c r="BM99" s="54"/>
      <c r="BN99" s="54"/>
      <c r="BO99" s="54"/>
      <c r="BP99" s="54"/>
      <c r="BQ99" s="54"/>
      <c r="BR99" s="54"/>
      <c r="BS99" s="54"/>
      <c r="BT99" s="54"/>
      <c r="BU99" s="54"/>
      <c r="BV99" s="54"/>
      <c r="BW99" s="54"/>
      <c r="BX99" s="54"/>
      <c r="BY99" s="54"/>
      <c r="BZ99" s="54"/>
      <c r="CA99" s="54"/>
      <c r="CB99" s="54"/>
      <c r="CC99" s="54"/>
      <c r="CD99" s="54"/>
      <c r="CE99" s="54"/>
      <c r="CF99" s="54"/>
      <c r="CG99" s="54"/>
      <c r="CH99" s="54"/>
      <c r="CI99" s="54"/>
      <c r="CJ99" s="54"/>
      <c r="CK99" s="54"/>
      <c r="CL99" s="54"/>
      <c r="CM99" s="54"/>
      <c r="CN99" s="54"/>
      <c r="CO99" s="54"/>
      <c r="CP99" s="54"/>
      <c r="CQ99" s="54"/>
      <c r="CR99" s="54"/>
      <c r="CS99" s="54"/>
      <c r="CT99" s="54"/>
      <c r="CU99" s="54"/>
      <c r="CV99" s="54"/>
      <c r="CW99" s="54"/>
      <c r="CX99" s="54"/>
      <c r="CY99" s="54"/>
      <c r="CZ99" s="54"/>
      <c r="DA99" s="54"/>
      <c r="DB99" s="54"/>
      <c r="DC99" s="54"/>
      <c r="DD99" s="54"/>
      <c r="DE99" s="54"/>
      <c r="DF99" s="54"/>
      <c r="DG99" s="54"/>
      <c r="DH99" s="54"/>
      <c r="DI99" s="54"/>
      <c r="DJ99" s="54"/>
      <c r="DK99" s="54"/>
      <c r="DL99" s="54"/>
      <c r="DM99" s="54"/>
      <c r="DN99" s="54"/>
      <c r="DO99" s="54"/>
      <c r="DP99" s="54"/>
      <c r="DQ99" s="54"/>
      <c r="DR99" s="54"/>
      <c r="DS99" s="54"/>
      <c r="DT99" s="54"/>
      <c r="DU99" s="54"/>
      <c r="DV99" s="54"/>
      <c r="DW99" s="54"/>
      <c r="DX99" s="54"/>
      <c r="DY99" s="54"/>
      <c r="DZ99" s="54"/>
      <c r="EA99" s="54"/>
      <c r="EB99" s="54"/>
      <c r="EC99" s="54"/>
      <c r="ED99" s="54"/>
      <c r="EE99" s="54"/>
      <c r="EF99" s="54"/>
      <c r="EG99" s="54"/>
      <c r="EH99" s="54"/>
      <c r="EI99" s="54"/>
      <c r="EJ99" s="54"/>
      <c r="EK99" s="54"/>
      <c r="EL99" s="54"/>
      <c r="EM99" s="54"/>
      <c r="EN99" s="54"/>
      <c r="EO99" s="54"/>
      <c r="EP99" s="54"/>
      <c r="EQ99" s="54"/>
      <c r="ER99" s="54"/>
      <c r="ES99" s="54"/>
      <c r="ET99" s="54"/>
      <c r="EU99" s="54"/>
      <c r="EV99" s="54"/>
      <c r="EW99" s="54"/>
      <c r="EX99" s="54"/>
      <c r="EY99" s="54"/>
      <c r="EZ99" s="54"/>
      <c r="FA99" s="54"/>
      <c r="FB99" s="54"/>
      <c r="FC99" s="54"/>
      <c r="FD99" s="54"/>
      <c r="FE99" s="54"/>
      <c r="FF99" s="54"/>
      <c r="FG99" s="54"/>
      <c r="FH99" s="54"/>
      <c r="FI99" s="54"/>
      <c r="FJ99" s="54"/>
      <c r="FK99" s="54"/>
      <c r="FL99" s="54"/>
      <c r="FM99" s="54"/>
      <c r="FN99" s="54"/>
      <c r="FO99" s="54"/>
      <c r="FP99" s="54"/>
      <c r="FQ99" s="54"/>
      <c r="FR99" s="54"/>
      <c r="FS99" s="54"/>
      <c r="FT99" s="54"/>
      <c r="FU99" s="54"/>
      <c r="FV99" s="54"/>
      <c r="FW99" s="54"/>
      <c r="FX99" s="54"/>
      <c r="FY99" s="54"/>
      <c r="FZ99" s="54"/>
      <c r="GA99" s="54"/>
      <c r="GB99" s="54"/>
      <c r="GC99" s="54"/>
      <c r="GD99" s="54"/>
      <c r="GE99" s="54"/>
      <c r="GF99" s="54"/>
      <c r="GG99" s="54"/>
      <c r="GH99" s="54"/>
      <c r="GI99" s="54"/>
      <c r="GJ99" s="54"/>
      <c r="GK99" s="54"/>
      <c r="GL99" s="54"/>
      <c r="GM99" s="54"/>
      <c r="GN99" s="54"/>
      <c r="GO99" s="54"/>
      <c r="GP99" s="54"/>
      <c r="GQ99" s="54"/>
      <c r="GR99" s="54"/>
      <c r="GS99" s="54"/>
      <c r="GT99" s="54"/>
      <c r="GU99" s="54"/>
      <c r="GV99" s="54"/>
      <c r="GW99" s="54"/>
      <c r="GX99" s="54"/>
      <c r="GY99" s="54"/>
      <c r="GZ99" s="54"/>
      <c r="HA99" s="54"/>
      <c r="HB99" s="54"/>
      <c r="HC99" s="54"/>
      <c r="HD99" s="54"/>
      <c r="HE99" s="54"/>
    </row>
    <row r="100" spans="1:213" s="43" customFormat="1" ht="33" customHeight="1" x14ac:dyDescent="0.25">
      <c r="A100" s="69">
        <f t="shared" si="5"/>
        <v>89</v>
      </c>
      <c r="B100" s="275" t="s">
        <v>135</v>
      </c>
      <c r="C100" s="275"/>
      <c r="D100" s="275"/>
      <c r="E100" s="275"/>
      <c r="F100" s="275"/>
      <c r="G100" s="72"/>
      <c r="H100" s="72"/>
      <c r="I100" s="54"/>
      <c r="J100" s="54"/>
      <c r="K100" s="54"/>
      <c r="L100" s="54"/>
      <c r="M100" s="54"/>
      <c r="N100" s="54"/>
      <c r="O100" s="54"/>
      <c r="P100" s="54"/>
      <c r="Q100" s="54"/>
      <c r="R100" s="54"/>
      <c r="S100" s="54"/>
      <c r="T100" s="54"/>
      <c r="U100" s="54"/>
      <c r="V100" s="54"/>
      <c r="W100" s="54"/>
      <c r="X100" s="54"/>
      <c r="Y100" s="54"/>
      <c r="Z100" s="54"/>
      <c r="AA100" s="54"/>
      <c r="AB100" s="54"/>
      <c r="AC100" s="54"/>
      <c r="AD100" s="54"/>
      <c r="AE100" s="54"/>
      <c r="AF100" s="54"/>
      <c r="AG100" s="54"/>
      <c r="AH100" s="54"/>
      <c r="AI100" s="54"/>
      <c r="AJ100" s="54"/>
      <c r="AK100" s="54"/>
      <c r="AL100" s="54"/>
      <c r="AM100" s="54"/>
      <c r="AN100" s="54"/>
      <c r="AO100" s="54"/>
      <c r="AP100" s="54"/>
      <c r="AQ100" s="54"/>
      <c r="AR100" s="54"/>
      <c r="AS100" s="54"/>
      <c r="AT100" s="54"/>
      <c r="AU100" s="54"/>
      <c r="AV100" s="54"/>
      <c r="AW100" s="54"/>
      <c r="AX100" s="54"/>
      <c r="AY100" s="54"/>
      <c r="AZ100" s="54"/>
      <c r="BA100" s="54"/>
      <c r="BB100" s="54"/>
      <c r="BC100" s="54"/>
      <c r="BD100" s="54"/>
      <c r="BE100" s="54"/>
      <c r="BF100" s="54"/>
      <c r="BG100" s="54"/>
      <c r="BH100" s="54"/>
      <c r="BI100" s="54"/>
      <c r="BJ100" s="54"/>
      <c r="BK100" s="54"/>
      <c r="BL100" s="54"/>
      <c r="BM100" s="54"/>
      <c r="BN100" s="54"/>
      <c r="BO100" s="54"/>
      <c r="BP100" s="54"/>
      <c r="BQ100" s="54"/>
      <c r="BR100" s="54"/>
      <c r="BS100" s="54"/>
      <c r="BT100" s="54"/>
      <c r="BU100" s="54"/>
      <c r="BV100" s="54"/>
      <c r="BW100" s="54"/>
      <c r="BX100" s="54"/>
      <c r="BY100" s="54"/>
      <c r="BZ100" s="54"/>
      <c r="CA100" s="54"/>
      <c r="CB100" s="54"/>
      <c r="CC100" s="54"/>
      <c r="CD100" s="54"/>
      <c r="CE100" s="54"/>
      <c r="CF100" s="54"/>
      <c r="CG100" s="54"/>
      <c r="CH100" s="54"/>
      <c r="CI100" s="54"/>
      <c r="CJ100" s="54"/>
      <c r="CK100" s="54"/>
      <c r="CL100" s="54"/>
      <c r="CM100" s="54"/>
      <c r="CN100" s="54"/>
      <c r="CO100" s="54"/>
      <c r="CP100" s="54"/>
      <c r="CQ100" s="54"/>
      <c r="CR100" s="54"/>
      <c r="CS100" s="54"/>
      <c r="CT100" s="54"/>
      <c r="CU100" s="54"/>
      <c r="CV100" s="54"/>
      <c r="CW100" s="54"/>
      <c r="CX100" s="54"/>
      <c r="CY100" s="54"/>
      <c r="CZ100" s="54"/>
      <c r="DA100" s="54"/>
      <c r="DB100" s="54"/>
      <c r="DC100" s="54"/>
      <c r="DD100" s="54"/>
      <c r="DE100" s="54"/>
      <c r="DF100" s="54"/>
      <c r="DG100" s="54"/>
      <c r="DH100" s="54"/>
      <c r="DI100" s="54"/>
      <c r="DJ100" s="54"/>
      <c r="DK100" s="54"/>
      <c r="DL100" s="54"/>
      <c r="DM100" s="54"/>
      <c r="DN100" s="54"/>
      <c r="DO100" s="54"/>
      <c r="DP100" s="54"/>
      <c r="DQ100" s="54"/>
      <c r="DR100" s="54"/>
      <c r="DS100" s="54"/>
      <c r="DT100" s="54"/>
      <c r="DU100" s="54"/>
      <c r="DV100" s="54"/>
      <c r="DW100" s="54"/>
      <c r="DX100" s="54"/>
      <c r="DY100" s="54"/>
      <c r="DZ100" s="54"/>
      <c r="EA100" s="54"/>
      <c r="EB100" s="54"/>
      <c r="EC100" s="54"/>
      <c r="ED100" s="54"/>
      <c r="EE100" s="54"/>
      <c r="EF100" s="54"/>
      <c r="EG100" s="54"/>
      <c r="EH100" s="54"/>
      <c r="EI100" s="54"/>
      <c r="EJ100" s="54"/>
      <c r="EK100" s="54"/>
      <c r="EL100" s="54"/>
      <c r="EM100" s="54"/>
      <c r="EN100" s="54"/>
      <c r="EO100" s="54"/>
      <c r="EP100" s="54"/>
      <c r="EQ100" s="54"/>
      <c r="ER100" s="54"/>
      <c r="ES100" s="54"/>
      <c r="ET100" s="54"/>
      <c r="EU100" s="54"/>
      <c r="EV100" s="54"/>
      <c r="EW100" s="54"/>
      <c r="EX100" s="54"/>
      <c r="EY100" s="54"/>
      <c r="EZ100" s="54"/>
      <c r="FA100" s="54"/>
      <c r="FB100" s="54"/>
      <c r="FC100" s="54"/>
      <c r="FD100" s="54"/>
      <c r="FE100" s="54"/>
      <c r="FF100" s="54"/>
      <c r="FG100" s="54"/>
      <c r="FH100" s="54"/>
      <c r="FI100" s="54"/>
      <c r="FJ100" s="54"/>
      <c r="FK100" s="54"/>
      <c r="FL100" s="54"/>
      <c r="FM100" s="54"/>
      <c r="FN100" s="54"/>
      <c r="FO100" s="54"/>
      <c r="FP100" s="54"/>
      <c r="FQ100" s="54"/>
      <c r="FR100" s="54"/>
      <c r="FS100" s="54"/>
      <c r="FT100" s="54"/>
      <c r="FU100" s="54"/>
      <c r="FV100" s="54"/>
      <c r="FW100" s="54"/>
      <c r="FX100" s="54"/>
      <c r="FY100" s="54"/>
      <c r="FZ100" s="54"/>
      <c r="GA100" s="54"/>
      <c r="GB100" s="54"/>
      <c r="GC100" s="54"/>
      <c r="GD100" s="54"/>
      <c r="GE100" s="54"/>
      <c r="GF100" s="54"/>
      <c r="GG100" s="54"/>
      <c r="GH100" s="54"/>
      <c r="GI100" s="54"/>
      <c r="GJ100" s="54"/>
      <c r="GK100" s="54"/>
      <c r="GL100" s="54"/>
      <c r="GM100" s="54"/>
      <c r="GN100" s="54"/>
      <c r="GO100" s="54"/>
      <c r="GP100" s="54"/>
      <c r="GQ100" s="54"/>
      <c r="GR100" s="54"/>
      <c r="GS100" s="54"/>
      <c r="GT100" s="54"/>
      <c r="GU100" s="54"/>
      <c r="GV100" s="54"/>
      <c r="GW100" s="54"/>
      <c r="GX100" s="54"/>
      <c r="GY100" s="54"/>
      <c r="GZ100" s="54"/>
      <c r="HA100" s="54"/>
      <c r="HB100" s="54"/>
      <c r="HC100" s="54"/>
      <c r="HD100" s="54"/>
      <c r="HE100" s="54"/>
    </row>
    <row r="101" spans="1:213" s="43" customFormat="1" ht="48" customHeight="1" x14ac:dyDescent="0.25">
      <c r="A101" s="69">
        <f t="shared" si="5"/>
        <v>90</v>
      </c>
      <c r="B101" s="275" t="s">
        <v>136</v>
      </c>
      <c r="C101" s="275"/>
      <c r="D101" s="275"/>
      <c r="E101" s="275"/>
      <c r="F101" s="275"/>
      <c r="G101" s="72"/>
      <c r="H101" s="72"/>
      <c r="I101" s="54"/>
      <c r="J101" s="54"/>
      <c r="K101" s="54"/>
      <c r="L101" s="54"/>
      <c r="M101" s="54"/>
      <c r="N101" s="54"/>
      <c r="O101" s="54"/>
      <c r="P101" s="54"/>
      <c r="Q101" s="54"/>
      <c r="R101" s="54"/>
      <c r="S101" s="54"/>
      <c r="T101" s="54"/>
      <c r="U101" s="54"/>
      <c r="V101" s="54"/>
      <c r="W101" s="54"/>
      <c r="X101" s="54"/>
      <c r="Y101" s="54"/>
      <c r="Z101" s="54"/>
      <c r="AA101" s="54"/>
      <c r="AB101" s="54"/>
      <c r="AC101" s="54"/>
      <c r="AD101" s="54"/>
      <c r="AE101" s="54"/>
      <c r="AF101" s="54"/>
      <c r="AG101" s="54"/>
      <c r="AH101" s="54"/>
      <c r="AI101" s="54"/>
      <c r="AJ101" s="54"/>
      <c r="AK101" s="54"/>
      <c r="AL101" s="54"/>
      <c r="AM101" s="54"/>
      <c r="AN101" s="54"/>
      <c r="AO101" s="54"/>
      <c r="AP101" s="54"/>
      <c r="AQ101" s="54"/>
      <c r="AR101" s="54"/>
      <c r="AS101" s="54"/>
      <c r="AT101" s="54"/>
      <c r="AU101" s="54"/>
      <c r="AV101" s="54"/>
      <c r="AW101" s="54"/>
      <c r="AX101" s="54"/>
      <c r="AY101" s="54"/>
      <c r="AZ101" s="54"/>
      <c r="BA101" s="54"/>
      <c r="BB101" s="54"/>
      <c r="BC101" s="54"/>
      <c r="BD101" s="54"/>
      <c r="BE101" s="54"/>
      <c r="BF101" s="54"/>
      <c r="BG101" s="54"/>
      <c r="BH101" s="54"/>
      <c r="BI101" s="54"/>
      <c r="BJ101" s="54"/>
      <c r="BK101" s="54"/>
      <c r="BL101" s="54"/>
      <c r="BM101" s="54"/>
      <c r="BN101" s="54"/>
      <c r="BO101" s="54"/>
      <c r="BP101" s="54"/>
      <c r="BQ101" s="54"/>
      <c r="BR101" s="54"/>
      <c r="BS101" s="54"/>
      <c r="BT101" s="54"/>
      <c r="BU101" s="54"/>
      <c r="BV101" s="54"/>
      <c r="BW101" s="54"/>
      <c r="BX101" s="54"/>
      <c r="BY101" s="54"/>
      <c r="BZ101" s="54"/>
      <c r="CA101" s="54"/>
      <c r="CB101" s="54"/>
      <c r="CC101" s="54"/>
      <c r="CD101" s="54"/>
      <c r="CE101" s="54"/>
      <c r="CF101" s="54"/>
      <c r="CG101" s="54"/>
      <c r="CH101" s="54"/>
      <c r="CI101" s="54"/>
      <c r="CJ101" s="54"/>
      <c r="CK101" s="54"/>
      <c r="CL101" s="54"/>
      <c r="CM101" s="54"/>
      <c r="CN101" s="54"/>
      <c r="CO101" s="54"/>
      <c r="CP101" s="54"/>
      <c r="CQ101" s="54"/>
      <c r="CR101" s="54"/>
      <c r="CS101" s="54"/>
      <c r="CT101" s="54"/>
      <c r="CU101" s="54"/>
      <c r="CV101" s="54"/>
      <c r="CW101" s="54"/>
      <c r="CX101" s="54"/>
      <c r="CY101" s="54"/>
      <c r="CZ101" s="54"/>
      <c r="DA101" s="54"/>
      <c r="DB101" s="54"/>
      <c r="DC101" s="54"/>
      <c r="DD101" s="54"/>
      <c r="DE101" s="54"/>
      <c r="DF101" s="54"/>
      <c r="DG101" s="54"/>
      <c r="DH101" s="54"/>
      <c r="DI101" s="54"/>
      <c r="DJ101" s="54"/>
      <c r="DK101" s="54"/>
      <c r="DL101" s="54"/>
      <c r="DM101" s="54"/>
      <c r="DN101" s="54"/>
      <c r="DO101" s="54"/>
      <c r="DP101" s="54"/>
      <c r="DQ101" s="54"/>
      <c r="DR101" s="54"/>
      <c r="DS101" s="54"/>
      <c r="DT101" s="54"/>
      <c r="DU101" s="54"/>
      <c r="DV101" s="54"/>
      <c r="DW101" s="54"/>
      <c r="DX101" s="54"/>
      <c r="DY101" s="54"/>
      <c r="DZ101" s="54"/>
      <c r="EA101" s="54"/>
      <c r="EB101" s="54"/>
      <c r="EC101" s="54"/>
      <c r="ED101" s="54"/>
      <c r="EE101" s="54"/>
      <c r="EF101" s="54"/>
      <c r="EG101" s="54"/>
      <c r="EH101" s="54"/>
      <c r="EI101" s="54"/>
      <c r="EJ101" s="54"/>
      <c r="EK101" s="54"/>
      <c r="EL101" s="54"/>
      <c r="EM101" s="54"/>
      <c r="EN101" s="54"/>
      <c r="EO101" s="54"/>
      <c r="EP101" s="54"/>
      <c r="EQ101" s="54"/>
      <c r="ER101" s="54"/>
      <c r="ES101" s="54"/>
      <c r="ET101" s="54"/>
      <c r="EU101" s="54"/>
      <c r="EV101" s="54"/>
      <c r="EW101" s="54"/>
      <c r="EX101" s="54"/>
      <c r="EY101" s="54"/>
      <c r="EZ101" s="54"/>
      <c r="FA101" s="54"/>
      <c r="FB101" s="54"/>
      <c r="FC101" s="54"/>
      <c r="FD101" s="54"/>
      <c r="FE101" s="54"/>
      <c r="FF101" s="54"/>
      <c r="FG101" s="54"/>
      <c r="FH101" s="54"/>
      <c r="FI101" s="54"/>
      <c r="FJ101" s="54"/>
      <c r="FK101" s="54"/>
      <c r="FL101" s="54"/>
      <c r="FM101" s="54"/>
      <c r="FN101" s="54"/>
      <c r="FO101" s="54"/>
      <c r="FP101" s="54"/>
      <c r="FQ101" s="54"/>
      <c r="FR101" s="54"/>
      <c r="FS101" s="54"/>
      <c r="FT101" s="54"/>
      <c r="FU101" s="54"/>
      <c r="FV101" s="54"/>
      <c r="FW101" s="54"/>
      <c r="FX101" s="54"/>
      <c r="FY101" s="54"/>
      <c r="FZ101" s="54"/>
      <c r="GA101" s="54"/>
      <c r="GB101" s="54"/>
      <c r="GC101" s="54"/>
      <c r="GD101" s="54"/>
      <c r="GE101" s="54"/>
      <c r="GF101" s="54"/>
      <c r="GG101" s="54"/>
      <c r="GH101" s="54"/>
      <c r="GI101" s="54"/>
      <c r="GJ101" s="54"/>
      <c r="GK101" s="54"/>
      <c r="GL101" s="54"/>
      <c r="GM101" s="54"/>
      <c r="GN101" s="54"/>
      <c r="GO101" s="54"/>
      <c r="GP101" s="54"/>
      <c r="GQ101" s="54"/>
      <c r="GR101" s="54"/>
      <c r="GS101" s="54"/>
      <c r="GT101" s="54"/>
      <c r="GU101" s="54"/>
      <c r="GV101" s="54"/>
      <c r="GW101" s="54"/>
      <c r="GX101" s="54"/>
      <c r="GY101" s="54"/>
      <c r="GZ101" s="54"/>
      <c r="HA101" s="54"/>
      <c r="HB101" s="54"/>
      <c r="HC101" s="54"/>
      <c r="HD101" s="54"/>
      <c r="HE101" s="54"/>
    </row>
    <row r="102" spans="1:213" ht="78.75" x14ac:dyDescent="0.25">
      <c r="A102" s="69">
        <f t="shared" si="5"/>
        <v>91</v>
      </c>
      <c r="B102" s="56" t="s">
        <v>137</v>
      </c>
      <c r="C102" s="57" t="s">
        <v>100</v>
      </c>
      <c r="D102" s="230">
        <v>2</v>
      </c>
      <c r="E102" s="230">
        <v>2</v>
      </c>
      <c r="F102" s="5">
        <f>E102*100/D102</f>
        <v>100</v>
      </c>
      <c r="G102" s="77"/>
      <c r="H102" s="77"/>
      <c r="I102" s="54"/>
      <c r="J102" s="54"/>
      <c r="K102" s="54"/>
      <c r="L102" s="54"/>
      <c r="M102" s="54"/>
      <c r="N102" s="54"/>
      <c r="O102" s="54"/>
      <c r="P102" s="54"/>
      <c r="Q102" s="54"/>
      <c r="R102" s="54"/>
      <c r="S102" s="54"/>
      <c r="T102" s="54"/>
      <c r="U102" s="54"/>
      <c r="V102" s="54"/>
      <c r="W102" s="54"/>
      <c r="X102" s="54"/>
      <c r="Y102" s="54"/>
      <c r="Z102" s="54"/>
      <c r="AA102" s="54"/>
      <c r="AB102" s="54"/>
      <c r="AC102" s="54"/>
      <c r="AD102" s="54"/>
      <c r="AE102" s="54"/>
      <c r="AF102" s="54"/>
      <c r="AG102" s="54"/>
      <c r="AH102" s="54"/>
      <c r="AI102" s="54"/>
      <c r="AJ102" s="54"/>
      <c r="AK102" s="54"/>
      <c r="AL102" s="54"/>
      <c r="AM102" s="54"/>
      <c r="AN102" s="54"/>
      <c r="AO102" s="54"/>
      <c r="AP102" s="54"/>
      <c r="AQ102" s="54"/>
      <c r="AR102" s="54"/>
      <c r="AS102" s="54"/>
      <c r="AT102" s="54"/>
      <c r="AU102" s="54"/>
      <c r="AV102" s="54"/>
      <c r="AW102" s="54"/>
      <c r="AX102" s="54"/>
      <c r="AY102" s="54"/>
      <c r="AZ102" s="54"/>
      <c r="BA102" s="54"/>
      <c r="BB102" s="54"/>
      <c r="BC102" s="54"/>
      <c r="BD102" s="54"/>
      <c r="BE102" s="54"/>
      <c r="BF102" s="54"/>
      <c r="BG102" s="54"/>
      <c r="BH102" s="54"/>
      <c r="BI102" s="54"/>
      <c r="BJ102" s="54"/>
      <c r="BK102" s="54"/>
      <c r="BL102" s="54"/>
      <c r="BM102" s="54"/>
      <c r="BN102" s="54"/>
      <c r="BO102" s="54"/>
      <c r="BP102" s="54"/>
      <c r="BQ102" s="54"/>
      <c r="BR102" s="54"/>
      <c r="BS102" s="54"/>
      <c r="BT102" s="54"/>
      <c r="BU102" s="54"/>
      <c r="BV102" s="54"/>
      <c r="BW102" s="54"/>
      <c r="BX102" s="54"/>
      <c r="BY102" s="54"/>
      <c r="BZ102" s="54"/>
      <c r="CA102" s="54"/>
      <c r="CB102" s="54"/>
      <c r="CC102" s="54"/>
      <c r="CD102" s="54"/>
      <c r="CE102" s="54"/>
      <c r="CF102" s="54"/>
      <c r="CG102" s="54"/>
      <c r="CH102" s="54"/>
      <c r="CI102" s="54"/>
      <c r="CJ102" s="54"/>
      <c r="CK102" s="54"/>
      <c r="CL102" s="54"/>
      <c r="CM102" s="54"/>
      <c r="CN102" s="54"/>
      <c r="CO102" s="54"/>
      <c r="CP102" s="54"/>
      <c r="CQ102" s="54"/>
      <c r="CR102" s="54"/>
      <c r="CS102" s="54"/>
      <c r="CT102" s="54"/>
      <c r="CU102" s="54"/>
      <c r="CV102" s="54"/>
      <c r="CW102" s="54"/>
      <c r="CX102" s="54"/>
      <c r="CY102" s="54"/>
      <c r="CZ102" s="54"/>
      <c r="DA102" s="54"/>
      <c r="DB102" s="54"/>
      <c r="DC102" s="54"/>
      <c r="DD102" s="54"/>
      <c r="DE102" s="54"/>
      <c r="DF102" s="54"/>
      <c r="DG102" s="54"/>
      <c r="DH102" s="54"/>
      <c r="DI102" s="54"/>
      <c r="DJ102" s="54"/>
      <c r="DK102" s="54"/>
      <c r="DL102" s="54"/>
      <c r="DM102" s="54"/>
      <c r="DN102" s="54"/>
      <c r="DO102" s="54"/>
      <c r="DP102" s="54"/>
      <c r="DQ102" s="54"/>
      <c r="DR102" s="54"/>
      <c r="DS102" s="54"/>
      <c r="DT102" s="54"/>
      <c r="DU102" s="54"/>
      <c r="DV102" s="54"/>
      <c r="DW102" s="54"/>
      <c r="DX102" s="54"/>
      <c r="DY102" s="54"/>
      <c r="DZ102" s="54"/>
      <c r="EA102" s="54"/>
      <c r="EB102" s="54"/>
      <c r="EC102" s="54"/>
      <c r="ED102" s="54"/>
      <c r="EE102" s="54"/>
      <c r="EF102" s="54"/>
      <c r="EG102" s="54"/>
      <c r="EH102" s="54"/>
      <c r="EI102" s="54"/>
      <c r="EJ102" s="54"/>
      <c r="EK102" s="54"/>
      <c r="EL102" s="54"/>
      <c r="EM102" s="54"/>
      <c r="EN102" s="54"/>
      <c r="EO102" s="54"/>
      <c r="EP102" s="54"/>
      <c r="EQ102" s="54"/>
      <c r="ER102" s="54"/>
      <c r="ES102" s="54"/>
      <c r="ET102" s="54"/>
      <c r="EU102" s="54"/>
      <c r="EV102" s="54"/>
      <c r="EW102" s="54"/>
      <c r="EX102" s="54"/>
      <c r="EY102" s="54"/>
      <c r="EZ102" s="54"/>
      <c r="FA102" s="54"/>
      <c r="FB102" s="54"/>
      <c r="FC102" s="54"/>
      <c r="FD102" s="54"/>
      <c r="FE102" s="54"/>
      <c r="FF102" s="54"/>
      <c r="FG102" s="54"/>
      <c r="FH102" s="54"/>
      <c r="FI102" s="54"/>
      <c r="FJ102" s="54"/>
      <c r="FK102" s="54"/>
      <c r="FL102" s="54"/>
      <c r="FM102" s="54"/>
      <c r="FN102" s="54"/>
      <c r="FO102" s="54"/>
      <c r="FP102" s="54"/>
      <c r="FQ102" s="54"/>
      <c r="FR102" s="54"/>
      <c r="FS102" s="54"/>
      <c r="FT102" s="54"/>
      <c r="FU102" s="54"/>
      <c r="FV102" s="54"/>
      <c r="FW102" s="54"/>
      <c r="FX102" s="54"/>
      <c r="FY102" s="54"/>
      <c r="FZ102" s="54"/>
      <c r="GA102" s="54"/>
      <c r="GB102" s="54"/>
      <c r="GC102" s="54"/>
      <c r="GD102" s="54"/>
      <c r="GE102" s="54"/>
      <c r="GF102" s="54"/>
      <c r="GG102" s="54"/>
      <c r="GH102" s="54"/>
      <c r="GI102" s="54"/>
      <c r="GJ102" s="54"/>
      <c r="GK102" s="54"/>
      <c r="GL102" s="54"/>
      <c r="GM102" s="54"/>
      <c r="GN102" s="54"/>
      <c r="GO102" s="54"/>
      <c r="GP102" s="54"/>
      <c r="GQ102" s="54"/>
      <c r="GR102" s="54"/>
      <c r="GS102" s="54"/>
      <c r="GT102" s="54"/>
      <c r="GU102" s="54"/>
      <c r="GV102" s="54"/>
      <c r="GW102" s="54"/>
      <c r="GX102" s="54"/>
      <c r="GY102" s="54"/>
      <c r="GZ102" s="54"/>
      <c r="HA102" s="54"/>
      <c r="HB102" s="54"/>
      <c r="HC102" s="54"/>
      <c r="HD102" s="54"/>
      <c r="HE102" s="54"/>
    </row>
    <row r="103" spans="1:213" ht="47.25" x14ac:dyDescent="0.25">
      <c r="A103" s="53">
        <f t="shared" si="5"/>
        <v>92</v>
      </c>
      <c r="B103" s="56" t="s">
        <v>138</v>
      </c>
      <c r="C103" s="57" t="s">
        <v>100</v>
      </c>
      <c r="D103" s="230">
        <v>4</v>
      </c>
      <c r="E103" s="230">
        <v>5</v>
      </c>
      <c r="F103" s="5">
        <f>E103*100/D103</f>
        <v>125</v>
      </c>
      <c r="G103" s="77"/>
      <c r="H103" s="77"/>
      <c r="I103" s="54"/>
      <c r="J103" s="54"/>
      <c r="K103" s="54"/>
      <c r="L103" s="54"/>
      <c r="M103" s="54"/>
      <c r="N103" s="54"/>
      <c r="O103" s="54"/>
      <c r="P103" s="54"/>
      <c r="Q103" s="54"/>
      <c r="R103" s="54"/>
      <c r="S103" s="54"/>
      <c r="T103" s="54"/>
      <c r="U103" s="54"/>
      <c r="V103" s="54"/>
      <c r="W103" s="54"/>
      <c r="X103" s="54"/>
      <c r="Y103" s="54"/>
      <c r="Z103" s="54"/>
      <c r="AA103" s="54"/>
      <c r="AB103" s="54"/>
      <c r="AC103" s="54"/>
      <c r="AD103" s="54"/>
      <c r="AE103" s="54"/>
      <c r="AF103" s="54"/>
      <c r="AG103" s="54"/>
      <c r="AH103" s="54"/>
      <c r="AI103" s="54"/>
      <c r="AJ103" s="54"/>
      <c r="AK103" s="54"/>
      <c r="AL103" s="54"/>
      <c r="AM103" s="54"/>
      <c r="AN103" s="54"/>
      <c r="AO103" s="54"/>
      <c r="AP103" s="54"/>
      <c r="AQ103" s="54"/>
      <c r="AR103" s="54"/>
      <c r="AS103" s="54"/>
      <c r="AT103" s="54"/>
      <c r="AU103" s="54"/>
      <c r="AV103" s="54"/>
      <c r="AW103" s="54"/>
      <c r="AX103" s="54"/>
      <c r="AY103" s="54"/>
      <c r="AZ103" s="54"/>
      <c r="BA103" s="54"/>
      <c r="BB103" s="54"/>
      <c r="BC103" s="54"/>
      <c r="BD103" s="54"/>
      <c r="BE103" s="54"/>
      <c r="BF103" s="54"/>
      <c r="BG103" s="54"/>
      <c r="BH103" s="54"/>
      <c r="BI103" s="54"/>
      <c r="BJ103" s="54"/>
      <c r="BK103" s="54"/>
      <c r="BL103" s="54"/>
      <c r="BM103" s="54"/>
      <c r="BN103" s="54"/>
      <c r="BO103" s="54"/>
      <c r="BP103" s="54"/>
      <c r="BQ103" s="54"/>
      <c r="BR103" s="54"/>
      <c r="BS103" s="54"/>
      <c r="BT103" s="54"/>
      <c r="BU103" s="54"/>
      <c r="BV103" s="54"/>
      <c r="BW103" s="54"/>
      <c r="BX103" s="54"/>
      <c r="BY103" s="54"/>
      <c r="BZ103" s="54"/>
      <c r="CA103" s="54"/>
      <c r="CB103" s="54"/>
      <c r="CC103" s="54"/>
      <c r="CD103" s="54"/>
      <c r="CE103" s="54"/>
      <c r="CF103" s="54"/>
      <c r="CG103" s="54"/>
      <c r="CH103" s="54"/>
      <c r="CI103" s="54"/>
      <c r="CJ103" s="54"/>
      <c r="CK103" s="54"/>
      <c r="CL103" s="54"/>
      <c r="CM103" s="54"/>
      <c r="CN103" s="54"/>
      <c r="CO103" s="54"/>
      <c r="CP103" s="54"/>
      <c r="CQ103" s="54"/>
      <c r="CR103" s="54"/>
      <c r="CS103" s="54"/>
      <c r="CT103" s="54"/>
      <c r="CU103" s="54"/>
      <c r="CV103" s="54"/>
      <c r="CW103" s="54"/>
      <c r="CX103" s="54"/>
      <c r="CY103" s="54"/>
      <c r="CZ103" s="54"/>
      <c r="DA103" s="54"/>
      <c r="DB103" s="54"/>
      <c r="DC103" s="54"/>
      <c r="DD103" s="54"/>
      <c r="DE103" s="54"/>
      <c r="DF103" s="54"/>
      <c r="DG103" s="54"/>
      <c r="DH103" s="54"/>
      <c r="DI103" s="54"/>
      <c r="DJ103" s="54"/>
      <c r="DK103" s="54"/>
      <c r="DL103" s="54"/>
      <c r="DM103" s="54"/>
      <c r="DN103" s="54"/>
      <c r="DO103" s="54"/>
      <c r="DP103" s="54"/>
      <c r="DQ103" s="54"/>
      <c r="DR103" s="54"/>
      <c r="DS103" s="54"/>
      <c r="DT103" s="54"/>
      <c r="DU103" s="54"/>
      <c r="DV103" s="54"/>
      <c r="DW103" s="54"/>
      <c r="DX103" s="54"/>
      <c r="DY103" s="54"/>
      <c r="DZ103" s="54"/>
      <c r="EA103" s="54"/>
      <c r="EB103" s="54"/>
      <c r="EC103" s="54"/>
      <c r="ED103" s="54"/>
      <c r="EE103" s="54"/>
      <c r="EF103" s="54"/>
      <c r="EG103" s="54"/>
      <c r="EH103" s="54"/>
      <c r="EI103" s="54"/>
      <c r="EJ103" s="54"/>
      <c r="EK103" s="54"/>
      <c r="EL103" s="54"/>
      <c r="EM103" s="54"/>
      <c r="EN103" s="54"/>
      <c r="EO103" s="54"/>
      <c r="EP103" s="54"/>
      <c r="EQ103" s="54"/>
      <c r="ER103" s="54"/>
      <c r="ES103" s="54"/>
      <c r="ET103" s="54"/>
      <c r="EU103" s="54"/>
      <c r="EV103" s="54"/>
      <c r="EW103" s="54"/>
      <c r="EX103" s="54"/>
      <c r="EY103" s="54"/>
      <c r="EZ103" s="54"/>
      <c r="FA103" s="54"/>
      <c r="FB103" s="54"/>
      <c r="FC103" s="54"/>
      <c r="FD103" s="54"/>
      <c r="FE103" s="54"/>
      <c r="FF103" s="54"/>
      <c r="FG103" s="54"/>
      <c r="FH103" s="54"/>
      <c r="FI103" s="54"/>
      <c r="FJ103" s="54"/>
      <c r="FK103" s="54"/>
      <c r="FL103" s="54"/>
      <c r="FM103" s="54"/>
      <c r="FN103" s="54"/>
      <c r="FO103" s="54"/>
      <c r="FP103" s="54"/>
      <c r="FQ103" s="54"/>
      <c r="FR103" s="54"/>
      <c r="FS103" s="54"/>
      <c r="FT103" s="54"/>
      <c r="FU103" s="54"/>
      <c r="FV103" s="54"/>
      <c r="FW103" s="54"/>
      <c r="FX103" s="54"/>
      <c r="FY103" s="54"/>
      <c r="FZ103" s="54"/>
      <c r="GA103" s="54"/>
      <c r="GB103" s="54"/>
      <c r="GC103" s="54"/>
      <c r="GD103" s="54"/>
      <c r="GE103" s="54"/>
      <c r="GF103" s="54"/>
      <c r="GG103" s="54"/>
      <c r="GH103" s="54"/>
      <c r="GI103" s="54"/>
      <c r="GJ103" s="54"/>
      <c r="GK103" s="54"/>
      <c r="GL103" s="54"/>
      <c r="GM103" s="54"/>
      <c r="GN103" s="54"/>
      <c r="GO103" s="54"/>
      <c r="GP103" s="54"/>
      <c r="GQ103" s="54"/>
      <c r="GR103" s="54"/>
      <c r="GS103" s="54"/>
      <c r="GT103" s="54"/>
      <c r="GU103" s="54"/>
      <c r="GV103" s="54"/>
      <c r="GW103" s="54"/>
      <c r="GX103" s="54"/>
      <c r="GY103" s="54"/>
      <c r="GZ103" s="54"/>
      <c r="HA103" s="54"/>
      <c r="HB103" s="54"/>
      <c r="HC103" s="54"/>
      <c r="HD103" s="54"/>
      <c r="HE103" s="54"/>
    </row>
    <row r="104" spans="1:213" ht="48.75" customHeight="1" x14ac:dyDescent="0.25">
      <c r="A104" s="53">
        <f t="shared" si="5"/>
        <v>93</v>
      </c>
      <c r="B104" s="56" t="s">
        <v>139</v>
      </c>
      <c r="C104" s="57" t="s">
        <v>100</v>
      </c>
      <c r="D104" s="230">
        <v>1</v>
      </c>
      <c r="E104" s="230">
        <v>1</v>
      </c>
      <c r="F104" s="5">
        <f>E104*100/D104</f>
        <v>100</v>
      </c>
      <c r="G104" s="77"/>
      <c r="H104" s="77"/>
      <c r="I104" s="54"/>
      <c r="J104" s="54"/>
      <c r="K104" s="54"/>
      <c r="L104" s="54"/>
      <c r="M104" s="54"/>
      <c r="N104" s="54"/>
      <c r="O104" s="54"/>
      <c r="P104" s="54"/>
      <c r="Q104" s="54"/>
      <c r="R104" s="54"/>
      <c r="S104" s="54"/>
      <c r="T104" s="54"/>
      <c r="U104" s="54"/>
      <c r="V104" s="54"/>
      <c r="W104" s="54"/>
      <c r="X104" s="54"/>
      <c r="Y104" s="54"/>
      <c r="Z104" s="54"/>
      <c r="AA104" s="54"/>
      <c r="AB104" s="54"/>
      <c r="AC104" s="54"/>
      <c r="AD104" s="54"/>
      <c r="AE104" s="54"/>
      <c r="AF104" s="54"/>
      <c r="AG104" s="54"/>
      <c r="AH104" s="54"/>
      <c r="AI104" s="54"/>
      <c r="AJ104" s="54"/>
      <c r="AK104" s="54"/>
      <c r="AL104" s="54"/>
      <c r="AM104" s="54"/>
      <c r="AN104" s="54"/>
      <c r="AO104" s="54"/>
      <c r="AP104" s="54"/>
      <c r="AQ104" s="54"/>
      <c r="AR104" s="54"/>
      <c r="AS104" s="54"/>
      <c r="AT104" s="54"/>
      <c r="AU104" s="54"/>
      <c r="AV104" s="54"/>
      <c r="AW104" s="54"/>
      <c r="AX104" s="54"/>
      <c r="AY104" s="54"/>
      <c r="AZ104" s="54"/>
      <c r="BA104" s="54"/>
      <c r="BB104" s="54"/>
      <c r="BC104" s="54"/>
      <c r="BD104" s="54"/>
      <c r="BE104" s="54"/>
      <c r="BF104" s="54"/>
      <c r="BG104" s="54"/>
      <c r="BH104" s="54"/>
      <c r="BI104" s="54"/>
      <c r="BJ104" s="54"/>
      <c r="BK104" s="54"/>
      <c r="BL104" s="54"/>
      <c r="BM104" s="54"/>
      <c r="BN104" s="54"/>
      <c r="BO104" s="54"/>
      <c r="BP104" s="54"/>
      <c r="BQ104" s="54"/>
      <c r="BR104" s="54"/>
      <c r="BS104" s="54"/>
      <c r="BT104" s="54"/>
      <c r="BU104" s="54"/>
      <c r="BV104" s="54"/>
      <c r="BW104" s="54"/>
      <c r="BX104" s="54"/>
      <c r="BY104" s="54"/>
      <c r="BZ104" s="54"/>
      <c r="CA104" s="54"/>
      <c r="CB104" s="54"/>
      <c r="CC104" s="54"/>
      <c r="CD104" s="54"/>
      <c r="CE104" s="54"/>
      <c r="CF104" s="54"/>
      <c r="CG104" s="54"/>
      <c r="CH104" s="54"/>
      <c r="CI104" s="54"/>
      <c r="CJ104" s="54"/>
      <c r="CK104" s="54"/>
      <c r="CL104" s="54"/>
      <c r="CM104" s="54"/>
      <c r="CN104" s="54"/>
      <c r="CO104" s="54"/>
      <c r="CP104" s="54"/>
      <c r="CQ104" s="54"/>
      <c r="CR104" s="54"/>
      <c r="CS104" s="54"/>
      <c r="CT104" s="54"/>
      <c r="CU104" s="54"/>
      <c r="CV104" s="54"/>
      <c r="CW104" s="54"/>
      <c r="CX104" s="54"/>
      <c r="CY104" s="54"/>
      <c r="CZ104" s="54"/>
      <c r="DA104" s="54"/>
      <c r="DB104" s="54"/>
      <c r="DC104" s="54"/>
      <c r="DD104" s="54"/>
      <c r="DE104" s="54"/>
      <c r="DF104" s="54"/>
      <c r="DG104" s="54"/>
      <c r="DH104" s="54"/>
      <c r="DI104" s="54"/>
      <c r="DJ104" s="54"/>
      <c r="DK104" s="54"/>
      <c r="DL104" s="54"/>
      <c r="DM104" s="54"/>
      <c r="DN104" s="54"/>
      <c r="DO104" s="54"/>
      <c r="DP104" s="54"/>
      <c r="DQ104" s="54"/>
      <c r="DR104" s="54"/>
      <c r="DS104" s="54"/>
      <c r="DT104" s="54"/>
      <c r="DU104" s="54"/>
      <c r="DV104" s="54"/>
      <c r="DW104" s="54"/>
      <c r="DX104" s="54"/>
      <c r="DY104" s="54"/>
      <c r="DZ104" s="54"/>
      <c r="EA104" s="54"/>
      <c r="EB104" s="54"/>
      <c r="EC104" s="54"/>
      <c r="ED104" s="54"/>
      <c r="EE104" s="54"/>
      <c r="EF104" s="54"/>
      <c r="EG104" s="54"/>
      <c r="EH104" s="54"/>
      <c r="EI104" s="54"/>
      <c r="EJ104" s="54"/>
      <c r="EK104" s="54"/>
      <c r="EL104" s="54"/>
      <c r="EM104" s="54"/>
      <c r="EN104" s="54"/>
      <c r="EO104" s="54"/>
      <c r="EP104" s="54"/>
      <c r="EQ104" s="54"/>
      <c r="ER104" s="54"/>
      <c r="ES104" s="54"/>
      <c r="ET104" s="54"/>
      <c r="EU104" s="54"/>
      <c r="EV104" s="54"/>
      <c r="EW104" s="54"/>
      <c r="EX104" s="54"/>
      <c r="EY104" s="54"/>
      <c r="EZ104" s="54"/>
      <c r="FA104" s="54"/>
      <c r="FB104" s="54"/>
      <c r="FC104" s="54"/>
      <c r="FD104" s="54"/>
      <c r="FE104" s="54"/>
      <c r="FF104" s="54"/>
      <c r="FG104" s="54"/>
      <c r="FH104" s="54"/>
      <c r="FI104" s="54"/>
      <c r="FJ104" s="54"/>
      <c r="FK104" s="54"/>
      <c r="FL104" s="54"/>
      <c r="FM104" s="54"/>
      <c r="FN104" s="54"/>
      <c r="FO104" s="54"/>
      <c r="FP104" s="54"/>
      <c r="FQ104" s="54"/>
      <c r="FR104" s="54"/>
      <c r="FS104" s="54"/>
      <c r="FT104" s="54"/>
      <c r="FU104" s="54"/>
      <c r="FV104" s="54"/>
      <c r="FW104" s="54"/>
      <c r="FX104" s="54"/>
      <c r="FY104" s="54"/>
      <c r="FZ104" s="54"/>
      <c r="GA104" s="54"/>
      <c r="GB104" s="54"/>
      <c r="GC104" s="54"/>
      <c r="GD104" s="54"/>
      <c r="GE104" s="54"/>
      <c r="GF104" s="54"/>
      <c r="GG104" s="54"/>
      <c r="GH104" s="54"/>
      <c r="GI104" s="54"/>
      <c r="GJ104" s="54"/>
      <c r="GK104" s="54"/>
      <c r="GL104" s="54"/>
      <c r="GM104" s="54"/>
      <c r="GN104" s="54"/>
      <c r="GO104" s="54"/>
      <c r="GP104" s="54"/>
      <c r="GQ104" s="54"/>
      <c r="GR104" s="54"/>
      <c r="GS104" s="54"/>
      <c r="GT104" s="54"/>
      <c r="GU104" s="54"/>
      <c r="GV104" s="54"/>
      <c r="GW104" s="54"/>
      <c r="GX104" s="54"/>
      <c r="GY104" s="54"/>
      <c r="GZ104" s="54"/>
      <c r="HA104" s="54"/>
      <c r="HB104" s="54"/>
      <c r="HC104" s="54"/>
      <c r="HD104" s="54"/>
      <c r="HE104" s="54"/>
    </row>
    <row r="105" spans="1:213" ht="141.75" x14ac:dyDescent="0.25">
      <c r="A105" s="53">
        <f t="shared" si="5"/>
        <v>94</v>
      </c>
      <c r="B105" s="56" t="s">
        <v>140</v>
      </c>
      <c r="C105" s="57" t="s">
        <v>100</v>
      </c>
      <c r="D105" s="230">
        <v>2</v>
      </c>
      <c r="E105" s="230">
        <v>2</v>
      </c>
      <c r="F105" s="5">
        <f>E105*100/D105</f>
        <v>100</v>
      </c>
      <c r="G105" s="77"/>
      <c r="H105" s="77"/>
      <c r="I105" s="54"/>
      <c r="J105" s="54"/>
      <c r="K105" s="54"/>
      <c r="L105" s="54"/>
      <c r="M105" s="54"/>
      <c r="N105" s="54"/>
      <c r="O105" s="54"/>
      <c r="P105" s="54"/>
      <c r="Q105" s="54"/>
      <c r="R105" s="54"/>
      <c r="S105" s="54"/>
      <c r="T105" s="54"/>
      <c r="U105" s="54"/>
      <c r="V105" s="54"/>
      <c r="W105" s="54"/>
      <c r="X105" s="54"/>
      <c r="Y105" s="54"/>
      <c r="Z105" s="54"/>
      <c r="AA105" s="54"/>
      <c r="AB105" s="54"/>
      <c r="AC105" s="54"/>
      <c r="AD105" s="54"/>
      <c r="AE105" s="54"/>
      <c r="AF105" s="54"/>
      <c r="AG105" s="54"/>
      <c r="AH105" s="54"/>
      <c r="AI105" s="54"/>
      <c r="AJ105" s="54"/>
      <c r="AK105" s="54"/>
      <c r="AL105" s="54"/>
      <c r="AM105" s="54"/>
      <c r="AN105" s="54"/>
      <c r="AO105" s="54"/>
      <c r="AP105" s="54"/>
      <c r="AQ105" s="54"/>
      <c r="AR105" s="54"/>
      <c r="AS105" s="54"/>
      <c r="AT105" s="54"/>
      <c r="AU105" s="54"/>
      <c r="AV105" s="54"/>
      <c r="AW105" s="54"/>
      <c r="AX105" s="54"/>
      <c r="AY105" s="54"/>
      <c r="AZ105" s="54"/>
      <c r="BA105" s="54"/>
      <c r="BB105" s="54"/>
      <c r="BC105" s="54"/>
      <c r="BD105" s="54"/>
      <c r="BE105" s="54"/>
      <c r="BF105" s="54"/>
      <c r="BG105" s="54"/>
      <c r="BH105" s="54"/>
      <c r="BI105" s="54"/>
      <c r="BJ105" s="54"/>
      <c r="BK105" s="54"/>
      <c r="BL105" s="54"/>
      <c r="BM105" s="54"/>
      <c r="BN105" s="54"/>
      <c r="BO105" s="54"/>
      <c r="BP105" s="54"/>
      <c r="BQ105" s="54"/>
      <c r="BR105" s="54"/>
      <c r="BS105" s="54"/>
      <c r="BT105" s="54"/>
      <c r="BU105" s="54"/>
      <c r="BV105" s="54"/>
      <c r="BW105" s="54"/>
      <c r="BX105" s="54"/>
      <c r="BY105" s="54"/>
      <c r="BZ105" s="54"/>
      <c r="CA105" s="54"/>
      <c r="CB105" s="54"/>
      <c r="CC105" s="54"/>
      <c r="CD105" s="54"/>
      <c r="CE105" s="54"/>
      <c r="CF105" s="54"/>
      <c r="CG105" s="54"/>
      <c r="CH105" s="54"/>
      <c r="CI105" s="54"/>
      <c r="CJ105" s="54"/>
      <c r="CK105" s="54"/>
      <c r="CL105" s="54"/>
      <c r="CM105" s="54"/>
      <c r="CN105" s="54"/>
      <c r="CO105" s="54"/>
      <c r="CP105" s="54"/>
      <c r="CQ105" s="54"/>
      <c r="CR105" s="54"/>
      <c r="CS105" s="54"/>
      <c r="CT105" s="54"/>
      <c r="CU105" s="54"/>
      <c r="CV105" s="54"/>
      <c r="CW105" s="54"/>
      <c r="CX105" s="54"/>
      <c r="CY105" s="54"/>
      <c r="CZ105" s="54"/>
      <c r="DA105" s="54"/>
      <c r="DB105" s="54"/>
      <c r="DC105" s="54"/>
      <c r="DD105" s="54"/>
      <c r="DE105" s="54"/>
      <c r="DF105" s="54"/>
      <c r="DG105" s="54"/>
      <c r="DH105" s="54"/>
      <c r="DI105" s="54"/>
      <c r="DJ105" s="54"/>
      <c r="DK105" s="54"/>
      <c r="DL105" s="54"/>
      <c r="DM105" s="54"/>
      <c r="DN105" s="54"/>
      <c r="DO105" s="54"/>
      <c r="DP105" s="54"/>
      <c r="DQ105" s="54"/>
      <c r="DR105" s="54"/>
      <c r="DS105" s="54"/>
      <c r="DT105" s="54"/>
      <c r="DU105" s="54"/>
      <c r="DV105" s="54"/>
      <c r="DW105" s="54"/>
      <c r="DX105" s="54"/>
      <c r="DY105" s="54"/>
      <c r="DZ105" s="54"/>
      <c r="EA105" s="54"/>
      <c r="EB105" s="54"/>
      <c r="EC105" s="54"/>
      <c r="ED105" s="54"/>
      <c r="EE105" s="54"/>
      <c r="EF105" s="54"/>
      <c r="EG105" s="54"/>
      <c r="EH105" s="54"/>
      <c r="EI105" s="54"/>
      <c r="EJ105" s="54"/>
      <c r="EK105" s="54"/>
      <c r="EL105" s="54"/>
      <c r="EM105" s="54"/>
      <c r="EN105" s="54"/>
      <c r="EO105" s="54"/>
      <c r="EP105" s="54"/>
      <c r="EQ105" s="54"/>
      <c r="ER105" s="54"/>
      <c r="ES105" s="54"/>
      <c r="ET105" s="54"/>
      <c r="EU105" s="54"/>
      <c r="EV105" s="54"/>
      <c r="EW105" s="54"/>
      <c r="EX105" s="54"/>
      <c r="EY105" s="54"/>
      <c r="EZ105" s="54"/>
      <c r="FA105" s="54"/>
      <c r="FB105" s="54"/>
      <c r="FC105" s="54"/>
      <c r="FD105" s="54"/>
      <c r="FE105" s="54"/>
      <c r="FF105" s="54"/>
      <c r="FG105" s="54"/>
      <c r="FH105" s="54"/>
      <c r="FI105" s="54"/>
      <c r="FJ105" s="54"/>
      <c r="FK105" s="54"/>
      <c r="FL105" s="54"/>
      <c r="FM105" s="54"/>
      <c r="FN105" s="54"/>
      <c r="FO105" s="54"/>
      <c r="FP105" s="54"/>
      <c r="FQ105" s="54"/>
      <c r="FR105" s="54"/>
      <c r="FS105" s="54"/>
      <c r="FT105" s="54"/>
      <c r="FU105" s="54"/>
      <c r="FV105" s="54"/>
      <c r="FW105" s="54"/>
      <c r="FX105" s="54"/>
      <c r="FY105" s="54"/>
      <c r="FZ105" s="54"/>
      <c r="GA105" s="54"/>
      <c r="GB105" s="54"/>
      <c r="GC105" s="54"/>
      <c r="GD105" s="54"/>
      <c r="GE105" s="54"/>
      <c r="GF105" s="54"/>
      <c r="GG105" s="54"/>
      <c r="GH105" s="54"/>
      <c r="GI105" s="54"/>
      <c r="GJ105" s="54"/>
      <c r="GK105" s="54"/>
      <c r="GL105" s="54"/>
      <c r="GM105" s="54"/>
      <c r="GN105" s="54"/>
      <c r="GO105" s="54"/>
      <c r="GP105" s="54"/>
      <c r="GQ105" s="54"/>
      <c r="GR105" s="54"/>
      <c r="GS105" s="54"/>
      <c r="GT105" s="54"/>
      <c r="GU105" s="54"/>
      <c r="GV105" s="54"/>
      <c r="GW105" s="54"/>
      <c r="GX105" s="54"/>
      <c r="GY105" s="54"/>
      <c r="GZ105" s="54"/>
      <c r="HA105" s="54"/>
      <c r="HB105" s="54"/>
      <c r="HC105" s="54"/>
      <c r="HD105" s="54"/>
      <c r="HE105" s="54"/>
    </row>
    <row r="106" spans="1:213" ht="48" customHeight="1" x14ac:dyDescent="0.25">
      <c r="A106" s="53">
        <f t="shared" si="5"/>
        <v>95</v>
      </c>
      <c r="B106" s="275" t="s">
        <v>141</v>
      </c>
      <c r="C106" s="275"/>
      <c r="D106" s="275"/>
      <c r="E106" s="275"/>
      <c r="F106" s="275"/>
      <c r="G106" s="77"/>
      <c r="H106" s="77"/>
      <c r="I106" s="54"/>
      <c r="J106" s="54"/>
      <c r="K106" s="54"/>
      <c r="L106" s="54"/>
      <c r="M106" s="54"/>
      <c r="N106" s="54"/>
      <c r="O106" s="54"/>
      <c r="P106" s="54"/>
      <c r="Q106" s="54"/>
      <c r="R106" s="54"/>
      <c r="S106" s="54"/>
      <c r="T106" s="54"/>
      <c r="U106" s="54"/>
      <c r="V106" s="54"/>
      <c r="W106" s="54"/>
      <c r="X106" s="54"/>
      <c r="Y106" s="54"/>
      <c r="Z106" s="54"/>
      <c r="AA106" s="54"/>
      <c r="AB106" s="54"/>
      <c r="AC106" s="54"/>
      <c r="AD106" s="54"/>
      <c r="AE106" s="54"/>
      <c r="AF106" s="54"/>
      <c r="AG106" s="54"/>
      <c r="AH106" s="54"/>
      <c r="AI106" s="54"/>
      <c r="AJ106" s="54"/>
      <c r="AK106" s="54"/>
      <c r="AL106" s="54"/>
      <c r="AM106" s="54"/>
      <c r="AN106" s="54"/>
      <c r="AO106" s="54"/>
      <c r="AP106" s="54"/>
      <c r="AQ106" s="54"/>
      <c r="AR106" s="54"/>
      <c r="AS106" s="54"/>
      <c r="AT106" s="54"/>
      <c r="AU106" s="54"/>
      <c r="AV106" s="54"/>
      <c r="AW106" s="54"/>
      <c r="AX106" s="54"/>
      <c r="AY106" s="54"/>
      <c r="AZ106" s="54"/>
      <c r="BA106" s="54"/>
      <c r="BB106" s="54"/>
      <c r="BC106" s="54"/>
      <c r="BD106" s="54"/>
      <c r="BE106" s="54"/>
      <c r="BF106" s="54"/>
      <c r="BG106" s="54"/>
      <c r="BH106" s="54"/>
      <c r="BI106" s="54"/>
      <c r="BJ106" s="54"/>
      <c r="BK106" s="54"/>
      <c r="BL106" s="54"/>
      <c r="BM106" s="54"/>
      <c r="BN106" s="54"/>
      <c r="BO106" s="54"/>
      <c r="BP106" s="54"/>
      <c r="BQ106" s="54"/>
      <c r="BR106" s="54"/>
      <c r="BS106" s="54"/>
      <c r="BT106" s="54"/>
      <c r="BU106" s="54"/>
      <c r="BV106" s="54"/>
      <c r="BW106" s="54"/>
      <c r="BX106" s="54"/>
      <c r="BY106" s="54"/>
      <c r="BZ106" s="54"/>
      <c r="CA106" s="54"/>
      <c r="CB106" s="54"/>
      <c r="CC106" s="54"/>
      <c r="CD106" s="54"/>
      <c r="CE106" s="54"/>
      <c r="CF106" s="54"/>
      <c r="CG106" s="54"/>
      <c r="CH106" s="54"/>
      <c r="CI106" s="54"/>
      <c r="CJ106" s="54"/>
      <c r="CK106" s="54"/>
      <c r="CL106" s="54"/>
      <c r="CM106" s="54"/>
      <c r="CN106" s="54"/>
      <c r="CO106" s="54"/>
      <c r="CP106" s="54"/>
      <c r="CQ106" s="54"/>
      <c r="CR106" s="54"/>
      <c r="CS106" s="54"/>
      <c r="CT106" s="54"/>
      <c r="CU106" s="54"/>
      <c r="CV106" s="54"/>
      <c r="CW106" s="54"/>
      <c r="CX106" s="54"/>
      <c r="CY106" s="54"/>
      <c r="CZ106" s="54"/>
      <c r="DA106" s="54"/>
      <c r="DB106" s="54"/>
      <c r="DC106" s="54"/>
      <c r="DD106" s="54"/>
      <c r="DE106" s="54"/>
      <c r="DF106" s="54"/>
      <c r="DG106" s="54"/>
      <c r="DH106" s="54"/>
      <c r="DI106" s="54"/>
      <c r="DJ106" s="54"/>
      <c r="DK106" s="54"/>
      <c r="DL106" s="54"/>
      <c r="DM106" s="54"/>
      <c r="DN106" s="54"/>
      <c r="DO106" s="54"/>
      <c r="DP106" s="54"/>
      <c r="DQ106" s="54"/>
      <c r="DR106" s="54"/>
      <c r="DS106" s="54"/>
      <c r="DT106" s="54"/>
      <c r="DU106" s="54"/>
      <c r="DV106" s="54"/>
      <c r="DW106" s="54"/>
      <c r="DX106" s="54"/>
      <c r="DY106" s="54"/>
      <c r="DZ106" s="54"/>
      <c r="EA106" s="54"/>
      <c r="EB106" s="54"/>
      <c r="EC106" s="54"/>
      <c r="ED106" s="54"/>
      <c r="EE106" s="54"/>
      <c r="EF106" s="54"/>
      <c r="EG106" s="54"/>
      <c r="EH106" s="54"/>
      <c r="EI106" s="54"/>
      <c r="EJ106" s="54"/>
      <c r="EK106" s="54"/>
      <c r="EL106" s="54"/>
      <c r="EM106" s="54"/>
      <c r="EN106" s="54"/>
      <c r="EO106" s="54"/>
      <c r="EP106" s="54"/>
      <c r="EQ106" s="54"/>
      <c r="ER106" s="54"/>
      <c r="ES106" s="54"/>
      <c r="ET106" s="54"/>
      <c r="EU106" s="54"/>
      <c r="EV106" s="54"/>
      <c r="EW106" s="54"/>
      <c r="EX106" s="54"/>
      <c r="EY106" s="54"/>
      <c r="EZ106" s="54"/>
      <c r="FA106" s="54"/>
      <c r="FB106" s="54"/>
      <c r="FC106" s="54"/>
      <c r="FD106" s="54"/>
      <c r="FE106" s="54"/>
      <c r="FF106" s="54"/>
      <c r="FG106" s="54"/>
      <c r="FH106" s="54"/>
      <c r="FI106" s="54"/>
      <c r="FJ106" s="54"/>
      <c r="FK106" s="54"/>
      <c r="FL106" s="54"/>
      <c r="FM106" s="54"/>
      <c r="FN106" s="54"/>
      <c r="FO106" s="54"/>
      <c r="FP106" s="54"/>
      <c r="FQ106" s="54"/>
      <c r="FR106" s="54"/>
      <c r="FS106" s="54"/>
      <c r="FT106" s="54"/>
      <c r="FU106" s="54"/>
      <c r="FV106" s="54"/>
      <c r="FW106" s="54"/>
      <c r="FX106" s="54"/>
      <c r="FY106" s="54"/>
      <c r="FZ106" s="54"/>
      <c r="GA106" s="54"/>
      <c r="GB106" s="54"/>
      <c r="GC106" s="54"/>
      <c r="GD106" s="54"/>
      <c r="GE106" s="54"/>
      <c r="GF106" s="54"/>
      <c r="GG106" s="54"/>
      <c r="GH106" s="54"/>
      <c r="GI106" s="54"/>
      <c r="GJ106" s="54"/>
      <c r="GK106" s="54"/>
      <c r="GL106" s="54"/>
      <c r="GM106" s="54"/>
      <c r="GN106" s="54"/>
      <c r="GO106" s="54"/>
      <c r="GP106" s="54"/>
      <c r="GQ106" s="54"/>
      <c r="GR106" s="54"/>
      <c r="GS106" s="54"/>
      <c r="GT106" s="54"/>
      <c r="GU106" s="54"/>
      <c r="GV106" s="54"/>
      <c r="GW106" s="54"/>
      <c r="GX106" s="54"/>
      <c r="GY106" s="54"/>
      <c r="GZ106" s="54"/>
      <c r="HA106" s="54"/>
      <c r="HB106" s="54"/>
      <c r="HC106" s="54"/>
      <c r="HD106" s="54"/>
      <c r="HE106" s="54"/>
    </row>
    <row r="107" spans="1:213" ht="63" x14ac:dyDescent="0.25">
      <c r="A107" s="69">
        <f t="shared" si="5"/>
        <v>96</v>
      </c>
      <c r="B107" s="56" t="s">
        <v>142</v>
      </c>
      <c r="C107" s="57" t="s">
        <v>143</v>
      </c>
      <c r="D107" s="58">
        <v>1667</v>
      </c>
      <c r="E107" s="58">
        <v>1667</v>
      </c>
      <c r="F107" s="5">
        <f>E107*100/D107</f>
        <v>100</v>
      </c>
      <c r="G107" s="81"/>
      <c r="H107" s="81"/>
      <c r="I107" s="54"/>
      <c r="J107" s="54"/>
      <c r="K107" s="54"/>
      <c r="L107" s="54"/>
      <c r="M107" s="54"/>
      <c r="N107" s="54"/>
      <c r="O107" s="54"/>
      <c r="P107" s="54"/>
      <c r="Q107" s="54"/>
      <c r="R107" s="54"/>
      <c r="S107" s="54"/>
      <c r="T107" s="54"/>
      <c r="U107" s="54"/>
      <c r="V107" s="54"/>
      <c r="W107" s="54"/>
      <c r="X107" s="54"/>
      <c r="Y107" s="54"/>
      <c r="Z107" s="54"/>
      <c r="AA107" s="54"/>
      <c r="AB107" s="54"/>
      <c r="AC107" s="54"/>
      <c r="AD107" s="54"/>
      <c r="AE107" s="54"/>
      <c r="AF107" s="54"/>
      <c r="AG107" s="54"/>
      <c r="AH107" s="54"/>
      <c r="AI107" s="54"/>
      <c r="AJ107" s="54"/>
      <c r="AK107" s="54"/>
      <c r="AL107" s="54"/>
      <c r="AM107" s="54"/>
      <c r="AN107" s="54"/>
      <c r="AO107" s="54"/>
      <c r="AP107" s="54"/>
      <c r="AQ107" s="54"/>
      <c r="AR107" s="54"/>
      <c r="AS107" s="54"/>
      <c r="AT107" s="54"/>
      <c r="AU107" s="54"/>
      <c r="AV107" s="54"/>
      <c r="AW107" s="54"/>
      <c r="AX107" s="54"/>
      <c r="AY107" s="54"/>
      <c r="AZ107" s="54"/>
      <c r="BA107" s="54"/>
      <c r="BB107" s="54"/>
      <c r="BC107" s="54"/>
      <c r="BD107" s="54"/>
      <c r="BE107" s="54"/>
      <c r="BF107" s="54"/>
      <c r="BG107" s="54"/>
      <c r="BH107" s="54"/>
      <c r="BI107" s="54"/>
      <c r="BJ107" s="54"/>
      <c r="BK107" s="54"/>
      <c r="BL107" s="54"/>
      <c r="BM107" s="54"/>
      <c r="BN107" s="54"/>
      <c r="BO107" s="54"/>
      <c r="BP107" s="54"/>
      <c r="BQ107" s="54"/>
      <c r="BR107" s="54"/>
      <c r="BS107" s="54"/>
      <c r="BT107" s="54"/>
      <c r="BU107" s="54"/>
      <c r="BV107" s="54"/>
      <c r="BW107" s="54"/>
      <c r="BX107" s="54"/>
      <c r="BY107" s="54"/>
      <c r="BZ107" s="54"/>
      <c r="CA107" s="54"/>
      <c r="CB107" s="54"/>
      <c r="CC107" s="54"/>
      <c r="CD107" s="54"/>
      <c r="CE107" s="54"/>
      <c r="CF107" s="54"/>
      <c r="CG107" s="54"/>
      <c r="CH107" s="54"/>
      <c r="CI107" s="54"/>
      <c r="CJ107" s="54"/>
      <c r="CK107" s="54"/>
      <c r="CL107" s="54"/>
      <c r="CM107" s="54"/>
      <c r="CN107" s="54"/>
      <c r="CO107" s="54"/>
      <c r="CP107" s="54"/>
      <c r="CQ107" s="54"/>
      <c r="CR107" s="54"/>
      <c r="CS107" s="54"/>
      <c r="CT107" s="54"/>
      <c r="CU107" s="54"/>
      <c r="CV107" s="54"/>
      <c r="CW107" s="54"/>
      <c r="CX107" s="54"/>
      <c r="CY107" s="54"/>
      <c r="CZ107" s="54"/>
      <c r="DA107" s="54"/>
      <c r="DB107" s="54"/>
      <c r="DC107" s="54"/>
      <c r="DD107" s="54"/>
      <c r="DE107" s="54"/>
      <c r="DF107" s="54"/>
      <c r="DG107" s="54"/>
      <c r="DH107" s="54"/>
      <c r="DI107" s="54"/>
      <c r="DJ107" s="54"/>
      <c r="DK107" s="54"/>
      <c r="DL107" s="54"/>
      <c r="DM107" s="54"/>
      <c r="DN107" s="54"/>
      <c r="DO107" s="54"/>
      <c r="DP107" s="54"/>
      <c r="DQ107" s="54"/>
      <c r="DR107" s="54"/>
      <c r="DS107" s="54"/>
      <c r="DT107" s="54"/>
      <c r="DU107" s="54"/>
      <c r="DV107" s="54"/>
      <c r="DW107" s="54"/>
      <c r="DX107" s="54"/>
      <c r="DY107" s="54"/>
      <c r="DZ107" s="54"/>
      <c r="EA107" s="54"/>
      <c r="EB107" s="54"/>
      <c r="EC107" s="54"/>
      <c r="ED107" s="54"/>
      <c r="EE107" s="54"/>
      <c r="EF107" s="54"/>
      <c r="EG107" s="54"/>
      <c r="EH107" s="54"/>
      <c r="EI107" s="54"/>
      <c r="EJ107" s="54"/>
      <c r="EK107" s="54"/>
      <c r="EL107" s="54"/>
      <c r="EM107" s="54"/>
      <c r="EN107" s="54"/>
      <c r="EO107" s="54"/>
      <c r="EP107" s="54"/>
      <c r="EQ107" s="54"/>
      <c r="ER107" s="54"/>
      <c r="ES107" s="54"/>
      <c r="ET107" s="54"/>
      <c r="EU107" s="54"/>
      <c r="EV107" s="54"/>
      <c r="EW107" s="54"/>
      <c r="EX107" s="54"/>
      <c r="EY107" s="54"/>
      <c r="EZ107" s="54"/>
      <c r="FA107" s="54"/>
      <c r="FB107" s="54"/>
      <c r="FC107" s="54"/>
      <c r="FD107" s="54"/>
      <c r="FE107" s="54"/>
      <c r="FF107" s="54"/>
      <c r="FG107" s="54"/>
      <c r="FH107" s="54"/>
      <c r="FI107" s="54"/>
      <c r="FJ107" s="54"/>
      <c r="FK107" s="54"/>
      <c r="FL107" s="54"/>
      <c r="FM107" s="54"/>
      <c r="FN107" s="54"/>
      <c r="FO107" s="54"/>
      <c r="FP107" s="54"/>
      <c r="FQ107" s="54"/>
      <c r="FR107" s="54"/>
      <c r="FS107" s="54"/>
      <c r="FT107" s="54"/>
      <c r="FU107" s="54"/>
      <c r="FV107" s="54"/>
      <c r="FW107" s="54"/>
      <c r="FX107" s="54"/>
      <c r="FY107" s="54"/>
      <c r="FZ107" s="54"/>
      <c r="GA107" s="54"/>
      <c r="GB107" s="54"/>
      <c r="GC107" s="54"/>
      <c r="GD107" s="54"/>
      <c r="GE107" s="54"/>
      <c r="GF107" s="54"/>
      <c r="GG107" s="54"/>
      <c r="GH107" s="54"/>
      <c r="GI107" s="54"/>
      <c r="GJ107" s="54"/>
      <c r="GK107" s="54"/>
      <c r="GL107" s="54"/>
      <c r="GM107" s="54"/>
      <c r="GN107" s="54"/>
      <c r="GO107" s="54"/>
      <c r="GP107" s="54"/>
      <c r="GQ107" s="54"/>
      <c r="GR107" s="54"/>
      <c r="GS107" s="54"/>
      <c r="GT107" s="54"/>
      <c r="GU107" s="54"/>
      <c r="GV107" s="54"/>
      <c r="GW107" s="54"/>
      <c r="GX107" s="54"/>
      <c r="GY107" s="54"/>
      <c r="GZ107" s="54"/>
      <c r="HA107" s="54"/>
      <c r="HB107" s="54"/>
      <c r="HC107" s="54"/>
      <c r="HD107" s="54"/>
      <c r="HE107" s="54"/>
    </row>
    <row r="108" spans="1:213" ht="33" customHeight="1" x14ac:dyDescent="0.25">
      <c r="A108" s="53">
        <f>A107+1</f>
        <v>97</v>
      </c>
      <c r="B108" s="275" t="s">
        <v>571</v>
      </c>
      <c r="C108" s="275"/>
      <c r="D108" s="275"/>
      <c r="E108" s="275"/>
      <c r="F108" s="275"/>
      <c r="G108" s="77"/>
      <c r="H108" s="77"/>
      <c r="I108" s="54"/>
      <c r="J108" s="54"/>
      <c r="K108" s="54"/>
      <c r="L108" s="54"/>
      <c r="M108" s="54"/>
      <c r="N108" s="54"/>
      <c r="O108" s="54"/>
      <c r="P108" s="54"/>
      <c r="Q108" s="54"/>
      <c r="R108" s="54"/>
      <c r="S108" s="54"/>
      <c r="T108" s="54"/>
      <c r="U108" s="54"/>
      <c r="V108" s="54"/>
      <c r="W108" s="54"/>
      <c r="X108" s="54"/>
      <c r="Y108" s="54"/>
      <c r="Z108" s="54"/>
      <c r="AA108" s="54"/>
      <c r="AB108" s="54"/>
      <c r="AC108" s="54"/>
      <c r="AD108" s="54"/>
      <c r="AE108" s="54"/>
      <c r="AF108" s="54"/>
      <c r="AG108" s="54"/>
      <c r="AH108" s="54"/>
      <c r="AI108" s="54"/>
      <c r="AJ108" s="54"/>
      <c r="AK108" s="54"/>
      <c r="AL108" s="54"/>
      <c r="AM108" s="54"/>
      <c r="AN108" s="54"/>
      <c r="AO108" s="54"/>
      <c r="AP108" s="54"/>
      <c r="AQ108" s="54"/>
      <c r="AR108" s="54"/>
      <c r="AS108" s="54"/>
      <c r="AT108" s="54"/>
      <c r="AU108" s="54"/>
      <c r="AV108" s="54"/>
      <c r="AW108" s="54"/>
      <c r="AX108" s="54"/>
      <c r="AY108" s="54"/>
      <c r="AZ108" s="54"/>
      <c r="BA108" s="54"/>
      <c r="BB108" s="54"/>
      <c r="BC108" s="54"/>
      <c r="BD108" s="54"/>
      <c r="BE108" s="54"/>
      <c r="BF108" s="54"/>
      <c r="BG108" s="54"/>
      <c r="BH108" s="54"/>
      <c r="BI108" s="54"/>
      <c r="BJ108" s="54"/>
      <c r="BK108" s="54"/>
      <c r="BL108" s="54"/>
      <c r="BM108" s="54"/>
      <c r="BN108" s="54"/>
      <c r="BO108" s="54"/>
      <c r="BP108" s="54"/>
      <c r="BQ108" s="54"/>
      <c r="BR108" s="54"/>
      <c r="BS108" s="54"/>
      <c r="BT108" s="54"/>
      <c r="BU108" s="54"/>
      <c r="BV108" s="54"/>
      <c r="BW108" s="54"/>
      <c r="BX108" s="54"/>
      <c r="BY108" s="54"/>
      <c r="BZ108" s="54"/>
      <c r="CA108" s="54"/>
      <c r="CB108" s="54"/>
      <c r="CC108" s="54"/>
      <c r="CD108" s="54"/>
      <c r="CE108" s="54"/>
      <c r="CF108" s="54"/>
      <c r="CG108" s="54"/>
      <c r="CH108" s="54"/>
      <c r="CI108" s="54"/>
      <c r="CJ108" s="54"/>
      <c r="CK108" s="54"/>
      <c r="CL108" s="54"/>
      <c r="CM108" s="54"/>
      <c r="CN108" s="54"/>
      <c r="CO108" s="54"/>
      <c r="CP108" s="54"/>
      <c r="CQ108" s="54"/>
      <c r="CR108" s="54"/>
      <c r="CS108" s="54"/>
      <c r="CT108" s="54"/>
      <c r="CU108" s="54"/>
      <c r="CV108" s="54"/>
      <c r="CW108" s="54"/>
      <c r="CX108" s="54"/>
      <c r="CY108" s="54"/>
      <c r="CZ108" s="54"/>
      <c r="DA108" s="54"/>
      <c r="DB108" s="54"/>
      <c r="DC108" s="54"/>
      <c r="DD108" s="54"/>
      <c r="DE108" s="54"/>
      <c r="DF108" s="54"/>
      <c r="DG108" s="54"/>
      <c r="DH108" s="54"/>
      <c r="DI108" s="54"/>
      <c r="DJ108" s="54"/>
      <c r="DK108" s="54"/>
      <c r="DL108" s="54"/>
      <c r="DM108" s="54"/>
      <c r="DN108" s="54"/>
      <c r="DO108" s="54"/>
      <c r="DP108" s="54"/>
      <c r="DQ108" s="54"/>
      <c r="DR108" s="54"/>
      <c r="DS108" s="54"/>
      <c r="DT108" s="54"/>
      <c r="DU108" s="54"/>
      <c r="DV108" s="54"/>
      <c r="DW108" s="54"/>
      <c r="DX108" s="54"/>
      <c r="DY108" s="54"/>
      <c r="DZ108" s="54"/>
      <c r="EA108" s="54"/>
      <c r="EB108" s="54"/>
      <c r="EC108" s="54"/>
      <c r="ED108" s="54"/>
      <c r="EE108" s="54"/>
      <c r="EF108" s="54"/>
      <c r="EG108" s="54"/>
      <c r="EH108" s="54"/>
      <c r="EI108" s="54"/>
      <c r="EJ108" s="54"/>
      <c r="EK108" s="54"/>
      <c r="EL108" s="54"/>
      <c r="EM108" s="54"/>
      <c r="EN108" s="54"/>
      <c r="EO108" s="54"/>
      <c r="EP108" s="54"/>
      <c r="EQ108" s="54"/>
      <c r="ER108" s="54"/>
      <c r="ES108" s="54"/>
      <c r="ET108" s="54"/>
      <c r="EU108" s="54"/>
      <c r="EV108" s="54"/>
      <c r="EW108" s="54"/>
      <c r="EX108" s="54"/>
      <c r="EY108" s="54"/>
      <c r="EZ108" s="54"/>
      <c r="FA108" s="54"/>
      <c r="FB108" s="54"/>
      <c r="FC108" s="54"/>
      <c r="FD108" s="54"/>
      <c r="FE108" s="54"/>
      <c r="FF108" s="54"/>
      <c r="FG108" s="54"/>
      <c r="FH108" s="54"/>
      <c r="FI108" s="54"/>
      <c r="FJ108" s="54"/>
      <c r="FK108" s="54"/>
      <c r="FL108" s="54"/>
      <c r="FM108" s="54"/>
      <c r="FN108" s="54"/>
      <c r="FO108" s="54"/>
      <c r="FP108" s="54"/>
      <c r="FQ108" s="54"/>
      <c r="FR108" s="54"/>
      <c r="FS108" s="54"/>
      <c r="FT108" s="54"/>
      <c r="FU108" s="54"/>
      <c r="FV108" s="54"/>
      <c r="FW108" s="54"/>
      <c r="FX108" s="54"/>
      <c r="FY108" s="54"/>
      <c r="FZ108" s="54"/>
      <c r="GA108" s="54"/>
      <c r="GB108" s="54"/>
      <c r="GC108" s="54"/>
      <c r="GD108" s="54"/>
      <c r="GE108" s="54"/>
      <c r="GF108" s="54"/>
      <c r="GG108" s="54"/>
      <c r="GH108" s="54"/>
      <c r="GI108" s="54"/>
      <c r="GJ108" s="54"/>
      <c r="GK108" s="54"/>
      <c r="GL108" s="54"/>
      <c r="GM108" s="54"/>
      <c r="GN108" s="54"/>
      <c r="GO108" s="54"/>
      <c r="GP108" s="54"/>
      <c r="GQ108" s="54"/>
      <c r="GR108" s="54"/>
      <c r="GS108" s="54"/>
      <c r="GT108" s="54"/>
      <c r="GU108" s="54"/>
      <c r="GV108" s="54"/>
      <c r="GW108" s="54"/>
      <c r="GX108" s="54"/>
      <c r="GY108" s="54"/>
      <c r="GZ108" s="54"/>
      <c r="HA108" s="54"/>
      <c r="HB108" s="54"/>
      <c r="HC108" s="54"/>
      <c r="HD108" s="54"/>
      <c r="HE108" s="54"/>
    </row>
    <row r="109" spans="1:213" ht="47.25" x14ac:dyDescent="0.25">
      <c r="A109" s="69">
        <f t="shared" si="5"/>
        <v>98</v>
      </c>
      <c r="B109" s="56" t="s">
        <v>144</v>
      </c>
      <c r="C109" s="172" t="s">
        <v>145</v>
      </c>
      <c r="D109" s="58">
        <v>100</v>
      </c>
      <c r="E109" s="58">
        <v>53</v>
      </c>
      <c r="F109" s="5">
        <f>E109*100/D109</f>
        <v>53</v>
      </c>
      <c r="G109" s="81"/>
      <c r="H109" s="81"/>
      <c r="I109" s="54"/>
      <c r="J109" s="54"/>
      <c r="K109" s="54"/>
      <c r="L109" s="54"/>
      <c r="M109" s="54"/>
      <c r="N109" s="54"/>
      <c r="O109" s="54"/>
      <c r="P109" s="54"/>
      <c r="Q109" s="54"/>
      <c r="R109" s="54"/>
      <c r="S109" s="54"/>
      <c r="T109" s="54"/>
      <c r="U109" s="54"/>
      <c r="V109" s="54"/>
      <c r="W109" s="54"/>
      <c r="X109" s="54"/>
      <c r="Y109" s="54"/>
      <c r="Z109" s="54"/>
      <c r="AA109" s="54"/>
      <c r="AB109" s="54"/>
      <c r="AC109" s="54"/>
      <c r="AD109" s="54"/>
      <c r="AE109" s="54"/>
      <c r="AF109" s="54"/>
      <c r="AG109" s="54"/>
      <c r="AH109" s="54"/>
      <c r="AI109" s="54"/>
      <c r="AJ109" s="54"/>
      <c r="AK109" s="54"/>
      <c r="AL109" s="54"/>
      <c r="AM109" s="54"/>
      <c r="AN109" s="54"/>
      <c r="AO109" s="54"/>
      <c r="AP109" s="54"/>
      <c r="AQ109" s="54"/>
      <c r="AR109" s="54"/>
      <c r="AS109" s="54"/>
      <c r="AT109" s="54"/>
      <c r="AU109" s="54"/>
      <c r="AV109" s="54"/>
      <c r="AW109" s="54"/>
      <c r="AX109" s="54"/>
      <c r="AY109" s="54"/>
      <c r="AZ109" s="54"/>
      <c r="BA109" s="54"/>
      <c r="BB109" s="54"/>
      <c r="BC109" s="54"/>
      <c r="BD109" s="54"/>
      <c r="BE109" s="54"/>
      <c r="BF109" s="54"/>
      <c r="BG109" s="54"/>
      <c r="BH109" s="54"/>
      <c r="BI109" s="54"/>
      <c r="BJ109" s="54"/>
      <c r="BK109" s="54"/>
      <c r="BL109" s="54"/>
      <c r="BM109" s="54"/>
      <c r="BN109" s="54"/>
      <c r="BO109" s="54"/>
      <c r="BP109" s="54"/>
      <c r="BQ109" s="54"/>
      <c r="BR109" s="54"/>
      <c r="BS109" s="54"/>
      <c r="BT109" s="54"/>
      <c r="BU109" s="54"/>
      <c r="BV109" s="54"/>
      <c r="BW109" s="54"/>
      <c r="BX109" s="54"/>
      <c r="BY109" s="54"/>
      <c r="BZ109" s="54"/>
      <c r="CA109" s="54"/>
      <c r="CB109" s="54"/>
      <c r="CC109" s="54"/>
      <c r="CD109" s="54"/>
      <c r="CE109" s="54"/>
      <c r="CF109" s="54"/>
      <c r="CG109" s="54"/>
      <c r="CH109" s="54"/>
      <c r="CI109" s="54"/>
      <c r="CJ109" s="54"/>
      <c r="CK109" s="54"/>
      <c r="CL109" s="54"/>
      <c r="CM109" s="54"/>
      <c r="CN109" s="54"/>
      <c r="CO109" s="54"/>
      <c r="CP109" s="54"/>
      <c r="CQ109" s="54"/>
      <c r="CR109" s="54"/>
      <c r="CS109" s="54"/>
      <c r="CT109" s="54"/>
      <c r="CU109" s="54"/>
      <c r="CV109" s="54"/>
      <c r="CW109" s="54"/>
      <c r="CX109" s="54"/>
      <c r="CY109" s="54"/>
      <c r="CZ109" s="54"/>
      <c r="DA109" s="54"/>
      <c r="DB109" s="54"/>
      <c r="DC109" s="54"/>
      <c r="DD109" s="54"/>
      <c r="DE109" s="54"/>
      <c r="DF109" s="54"/>
      <c r="DG109" s="54"/>
      <c r="DH109" s="54"/>
      <c r="DI109" s="54"/>
      <c r="DJ109" s="54"/>
      <c r="DK109" s="54"/>
      <c r="DL109" s="54"/>
      <c r="DM109" s="54"/>
      <c r="DN109" s="54"/>
      <c r="DO109" s="54"/>
      <c r="DP109" s="54"/>
      <c r="DQ109" s="54"/>
      <c r="DR109" s="54"/>
      <c r="DS109" s="54"/>
      <c r="DT109" s="54"/>
      <c r="DU109" s="54"/>
      <c r="DV109" s="54"/>
      <c r="DW109" s="54"/>
      <c r="DX109" s="54"/>
      <c r="DY109" s="54"/>
      <c r="DZ109" s="54"/>
      <c r="EA109" s="54"/>
      <c r="EB109" s="54"/>
      <c r="EC109" s="54"/>
      <c r="ED109" s="54"/>
      <c r="EE109" s="54"/>
      <c r="EF109" s="54"/>
      <c r="EG109" s="54"/>
      <c r="EH109" s="54"/>
      <c r="EI109" s="54"/>
      <c r="EJ109" s="54"/>
      <c r="EK109" s="54"/>
      <c r="EL109" s="54"/>
      <c r="EM109" s="54"/>
      <c r="EN109" s="54"/>
      <c r="EO109" s="54"/>
      <c r="EP109" s="54"/>
      <c r="EQ109" s="54"/>
      <c r="ER109" s="54"/>
      <c r="ES109" s="54"/>
      <c r="ET109" s="54"/>
      <c r="EU109" s="54"/>
      <c r="EV109" s="54"/>
      <c r="EW109" s="54"/>
      <c r="EX109" s="54"/>
      <c r="EY109" s="54"/>
      <c r="EZ109" s="54"/>
      <c r="FA109" s="54"/>
      <c r="FB109" s="54"/>
      <c r="FC109" s="54"/>
      <c r="FD109" s="54"/>
      <c r="FE109" s="54"/>
      <c r="FF109" s="54"/>
      <c r="FG109" s="54"/>
      <c r="FH109" s="54"/>
      <c r="FI109" s="54"/>
      <c r="FJ109" s="54"/>
      <c r="FK109" s="54"/>
      <c r="FL109" s="54"/>
      <c r="FM109" s="54"/>
      <c r="FN109" s="54"/>
      <c r="FO109" s="54"/>
      <c r="FP109" s="54"/>
      <c r="FQ109" s="54"/>
      <c r="FR109" s="54"/>
      <c r="FS109" s="54"/>
      <c r="FT109" s="54"/>
      <c r="FU109" s="54"/>
      <c r="FV109" s="54"/>
      <c r="FW109" s="54"/>
      <c r="FX109" s="54"/>
      <c r="FY109" s="54"/>
      <c r="FZ109" s="54"/>
      <c r="GA109" s="54"/>
      <c r="GB109" s="54"/>
      <c r="GC109" s="54"/>
      <c r="GD109" s="54"/>
      <c r="GE109" s="54"/>
      <c r="GF109" s="54"/>
      <c r="GG109" s="54"/>
      <c r="GH109" s="54"/>
      <c r="GI109" s="54"/>
      <c r="GJ109" s="54"/>
      <c r="GK109" s="54"/>
      <c r="GL109" s="54"/>
      <c r="GM109" s="54"/>
      <c r="GN109" s="54"/>
      <c r="GO109" s="54"/>
      <c r="GP109" s="54"/>
      <c r="GQ109" s="54"/>
      <c r="GR109" s="54"/>
      <c r="GS109" s="54"/>
      <c r="GT109" s="54"/>
      <c r="GU109" s="54"/>
      <c r="GV109" s="54"/>
      <c r="GW109" s="54"/>
      <c r="GX109" s="54"/>
      <c r="GY109" s="54"/>
      <c r="GZ109" s="54"/>
      <c r="HA109" s="54"/>
      <c r="HB109" s="54"/>
      <c r="HC109" s="54"/>
      <c r="HD109" s="54"/>
      <c r="HE109" s="54"/>
    </row>
    <row r="110" spans="1:213" ht="47.25" x14ac:dyDescent="0.25">
      <c r="A110" s="69">
        <f t="shared" si="5"/>
        <v>99</v>
      </c>
      <c r="B110" s="56" t="s">
        <v>572</v>
      </c>
      <c r="C110" s="172" t="s">
        <v>100</v>
      </c>
      <c r="D110" s="58">
        <v>1</v>
      </c>
      <c r="E110" s="58">
        <v>1</v>
      </c>
      <c r="F110" s="5">
        <f>E110*100/D110</f>
        <v>100</v>
      </c>
      <c r="G110" s="81"/>
      <c r="H110" s="81"/>
      <c r="I110" s="54"/>
      <c r="J110" s="54"/>
      <c r="K110" s="54"/>
      <c r="L110" s="54"/>
      <c r="M110" s="54"/>
      <c r="N110" s="54"/>
      <c r="O110" s="54"/>
      <c r="P110" s="54"/>
      <c r="Q110" s="54"/>
      <c r="R110" s="54"/>
      <c r="S110" s="54"/>
      <c r="T110" s="54"/>
      <c r="U110" s="54"/>
      <c r="V110" s="54"/>
      <c r="W110" s="54"/>
      <c r="X110" s="54"/>
      <c r="Y110" s="54"/>
      <c r="Z110" s="54"/>
      <c r="AA110" s="54"/>
      <c r="AB110" s="54"/>
      <c r="AC110" s="54"/>
      <c r="AD110" s="54"/>
      <c r="AE110" s="54"/>
      <c r="AF110" s="54"/>
      <c r="AG110" s="54"/>
      <c r="AH110" s="54"/>
      <c r="AI110" s="54"/>
      <c r="AJ110" s="54"/>
      <c r="AK110" s="54"/>
      <c r="AL110" s="54"/>
      <c r="AM110" s="54"/>
      <c r="AN110" s="54"/>
      <c r="AO110" s="54"/>
      <c r="AP110" s="54"/>
      <c r="AQ110" s="54"/>
      <c r="AR110" s="54"/>
      <c r="AS110" s="54"/>
      <c r="AT110" s="54"/>
      <c r="AU110" s="54"/>
      <c r="AV110" s="54"/>
      <c r="AW110" s="54"/>
      <c r="AX110" s="54"/>
      <c r="AY110" s="54"/>
      <c r="AZ110" s="54"/>
      <c r="BA110" s="54"/>
      <c r="BB110" s="54"/>
      <c r="BC110" s="54"/>
      <c r="BD110" s="54"/>
      <c r="BE110" s="54"/>
      <c r="BF110" s="54"/>
      <c r="BG110" s="54"/>
      <c r="BH110" s="54"/>
      <c r="BI110" s="54"/>
      <c r="BJ110" s="54"/>
      <c r="BK110" s="54"/>
      <c r="BL110" s="54"/>
      <c r="BM110" s="54"/>
      <c r="BN110" s="54"/>
      <c r="BO110" s="54"/>
      <c r="BP110" s="54"/>
      <c r="BQ110" s="54"/>
      <c r="BR110" s="54"/>
      <c r="BS110" s="54"/>
      <c r="BT110" s="54"/>
      <c r="BU110" s="54"/>
      <c r="BV110" s="54"/>
      <c r="BW110" s="54"/>
      <c r="BX110" s="54"/>
      <c r="BY110" s="54"/>
      <c r="BZ110" s="54"/>
      <c r="CA110" s="54"/>
      <c r="CB110" s="54"/>
      <c r="CC110" s="54"/>
      <c r="CD110" s="54"/>
      <c r="CE110" s="54"/>
      <c r="CF110" s="54"/>
      <c r="CG110" s="54"/>
      <c r="CH110" s="54"/>
      <c r="CI110" s="54"/>
      <c r="CJ110" s="54"/>
      <c r="CK110" s="54"/>
      <c r="CL110" s="54"/>
      <c r="CM110" s="54"/>
      <c r="CN110" s="54"/>
      <c r="CO110" s="54"/>
      <c r="CP110" s="54"/>
      <c r="CQ110" s="54"/>
      <c r="CR110" s="54"/>
      <c r="CS110" s="54"/>
      <c r="CT110" s="54"/>
      <c r="CU110" s="54"/>
      <c r="CV110" s="54"/>
      <c r="CW110" s="54"/>
      <c r="CX110" s="54"/>
      <c r="CY110" s="54"/>
      <c r="CZ110" s="54"/>
      <c r="DA110" s="54"/>
      <c r="DB110" s="54"/>
      <c r="DC110" s="54"/>
      <c r="DD110" s="54"/>
      <c r="DE110" s="54"/>
      <c r="DF110" s="54"/>
      <c r="DG110" s="54"/>
      <c r="DH110" s="54"/>
      <c r="DI110" s="54"/>
      <c r="DJ110" s="54"/>
      <c r="DK110" s="54"/>
      <c r="DL110" s="54"/>
      <c r="DM110" s="54"/>
      <c r="DN110" s="54"/>
      <c r="DO110" s="54"/>
      <c r="DP110" s="54"/>
      <c r="DQ110" s="54"/>
      <c r="DR110" s="54"/>
      <c r="DS110" s="54"/>
      <c r="DT110" s="54"/>
      <c r="DU110" s="54"/>
      <c r="DV110" s="54"/>
      <c r="DW110" s="54"/>
      <c r="DX110" s="54"/>
      <c r="DY110" s="54"/>
      <c r="DZ110" s="54"/>
      <c r="EA110" s="54"/>
      <c r="EB110" s="54"/>
      <c r="EC110" s="54"/>
      <c r="ED110" s="54"/>
      <c r="EE110" s="54"/>
      <c r="EF110" s="54"/>
      <c r="EG110" s="54"/>
      <c r="EH110" s="54"/>
      <c r="EI110" s="54"/>
      <c r="EJ110" s="54"/>
      <c r="EK110" s="54"/>
      <c r="EL110" s="54"/>
      <c r="EM110" s="54"/>
      <c r="EN110" s="54"/>
      <c r="EO110" s="54"/>
      <c r="EP110" s="54"/>
      <c r="EQ110" s="54"/>
      <c r="ER110" s="54"/>
      <c r="ES110" s="54"/>
      <c r="ET110" s="54"/>
      <c r="EU110" s="54"/>
      <c r="EV110" s="54"/>
      <c r="EW110" s="54"/>
      <c r="EX110" s="54"/>
      <c r="EY110" s="54"/>
      <c r="EZ110" s="54"/>
      <c r="FA110" s="54"/>
      <c r="FB110" s="54"/>
      <c r="FC110" s="54"/>
      <c r="FD110" s="54"/>
      <c r="FE110" s="54"/>
      <c r="FF110" s="54"/>
      <c r="FG110" s="54"/>
      <c r="FH110" s="54"/>
      <c r="FI110" s="54"/>
      <c r="FJ110" s="54"/>
      <c r="FK110" s="54"/>
      <c r="FL110" s="54"/>
      <c r="FM110" s="54"/>
      <c r="FN110" s="54"/>
      <c r="FO110" s="54"/>
      <c r="FP110" s="54"/>
      <c r="FQ110" s="54"/>
      <c r="FR110" s="54"/>
      <c r="FS110" s="54"/>
      <c r="FT110" s="54"/>
      <c r="FU110" s="54"/>
      <c r="FV110" s="54"/>
      <c r="FW110" s="54"/>
      <c r="FX110" s="54"/>
      <c r="FY110" s="54"/>
      <c r="FZ110" s="54"/>
      <c r="GA110" s="54"/>
      <c r="GB110" s="54"/>
      <c r="GC110" s="54"/>
      <c r="GD110" s="54"/>
      <c r="GE110" s="54"/>
      <c r="GF110" s="54"/>
      <c r="GG110" s="54"/>
      <c r="GH110" s="54"/>
      <c r="GI110" s="54"/>
      <c r="GJ110" s="54"/>
      <c r="GK110" s="54"/>
      <c r="GL110" s="54"/>
      <c r="GM110" s="54"/>
      <c r="GN110" s="54"/>
      <c r="GO110" s="54"/>
      <c r="GP110" s="54"/>
      <c r="GQ110" s="54"/>
      <c r="GR110" s="54"/>
      <c r="GS110" s="54"/>
      <c r="GT110" s="54"/>
      <c r="GU110" s="54"/>
      <c r="GV110" s="54"/>
      <c r="GW110" s="54"/>
      <c r="GX110" s="54"/>
      <c r="GY110" s="54"/>
      <c r="GZ110" s="54"/>
      <c r="HA110" s="54"/>
      <c r="HB110" s="54"/>
      <c r="HC110" s="54"/>
      <c r="HD110" s="54"/>
      <c r="HE110" s="54"/>
    </row>
    <row r="111" spans="1:213" x14ac:dyDescent="0.25">
      <c r="A111" s="69">
        <f t="shared" si="5"/>
        <v>100</v>
      </c>
      <c r="B111" s="295" t="s">
        <v>146</v>
      </c>
      <c r="C111" s="295"/>
      <c r="D111" s="295"/>
      <c r="E111" s="295"/>
      <c r="F111" s="70" t="s">
        <v>20</v>
      </c>
      <c r="G111" s="73"/>
      <c r="H111" s="73"/>
      <c r="I111" s="73"/>
      <c r="J111" s="73"/>
      <c r="K111" s="73"/>
      <c r="L111" s="73"/>
      <c r="M111" s="73"/>
      <c r="N111" s="73"/>
      <c r="O111" s="73"/>
      <c r="P111" s="73"/>
      <c r="Q111" s="73"/>
      <c r="R111" s="73"/>
      <c r="S111" s="73"/>
      <c r="T111" s="73"/>
      <c r="U111" s="73"/>
      <c r="V111" s="73"/>
      <c r="W111" s="73"/>
      <c r="X111" s="73"/>
      <c r="Y111" s="73"/>
      <c r="Z111" s="73"/>
      <c r="AA111" s="73"/>
      <c r="AB111" s="73"/>
      <c r="AC111" s="73"/>
      <c r="AD111" s="73"/>
      <c r="AE111" s="73"/>
      <c r="AF111" s="73"/>
      <c r="AG111" s="73"/>
      <c r="AH111" s="73"/>
      <c r="AI111" s="73"/>
      <c r="AJ111" s="73"/>
      <c r="AK111" s="73"/>
      <c r="AL111" s="73"/>
      <c r="AM111" s="73"/>
      <c r="AN111" s="73"/>
      <c r="AO111" s="73"/>
      <c r="AP111" s="73"/>
      <c r="AQ111" s="73"/>
      <c r="AR111" s="73"/>
      <c r="AS111" s="73"/>
      <c r="AT111" s="73"/>
      <c r="AU111" s="73"/>
      <c r="AV111" s="73"/>
      <c r="AW111" s="73"/>
      <c r="AX111" s="73"/>
      <c r="AY111" s="73"/>
      <c r="AZ111" s="73"/>
      <c r="BA111" s="73"/>
      <c r="BB111" s="73"/>
      <c r="BC111" s="73"/>
      <c r="BD111" s="73"/>
      <c r="BE111" s="73"/>
      <c r="BF111" s="73"/>
      <c r="BG111" s="73"/>
      <c r="BH111" s="73"/>
      <c r="BI111" s="73"/>
      <c r="BJ111" s="73"/>
      <c r="BK111" s="73"/>
      <c r="BL111" s="73"/>
      <c r="BM111" s="73"/>
      <c r="BN111" s="73"/>
      <c r="BO111" s="73"/>
      <c r="BP111" s="73"/>
      <c r="BQ111" s="73"/>
      <c r="BR111" s="73"/>
      <c r="BS111" s="73"/>
      <c r="BT111" s="73"/>
      <c r="BU111" s="73"/>
      <c r="BV111" s="73"/>
      <c r="BW111" s="73"/>
      <c r="BX111" s="73"/>
      <c r="BY111" s="73"/>
      <c r="BZ111" s="73"/>
      <c r="CA111" s="73"/>
      <c r="CB111" s="73"/>
      <c r="CC111" s="73"/>
      <c r="CD111" s="73"/>
      <c r="CE111" s="73"/>
      <c r="CF111" s="73"/>
      <c r="CG111" s="73"/>
      <c r="CH111" s="73"/>
      <c r="CI111" s="73"/>
      <c r="CJ111" s="73"/>
      <c r="CK111" s="73"/>
      <c r="CL111" s="73"/>
      <c r="CM111" s="73"/>
      <c r="CN111" s="73"/>
      <c r="CO111" s="73"/>
      <c r="CP111" s="73"/>
      <c r="CQ111" s="73"/>
      <c r="CR111" s="73"/>
      <c r="CS111" s="73"/>
      <c r="CT111" s="73"/>
      <c r="CU111" s="73"/>
      <c r="CV111" s="73"/>
      <c r="CW111" s="73"/>
      <c r="CX111" s="73"/>
      <c r="CY111" s="73"/>
      <c r="CZ111" s="73"/>
      <c r="DA111" s="73"/>
      <c r="DB111" s="73"/>
      <c r="DC111" s="73"/>
      <c r="DD111" s="73"/>
      <c r="DE111" s="73"/>
      <c r="DF111" s="73"/>
      <c r="DG111" s="73"/>
      <c r="DH111" s="73"/>
      <c r="DI111" s="73"/>
      <c r="DJ111" s="73"/>
      <c r="DK111" s="73"/>
      <c r="DL111" s="73"/>
      <c r="DM111" s="73"/>
      <c r="DN111" s="73"/>
      <c r="DO111" s="73"/>
      <c r="DP111" s="73"/>
      <c r="DQ111" s="73"/>
      <c r="DR111" s="73"/>
      <c r="DS111" s="73"/>
      <c r="DT111" s="73"/>
      <c r="DU111" s="73"/>
      <c r="DV111" s="73"/>
      <c r="DW111" s="73"/>
      <c r="DX111" s="73"/>
      <c r="DY111" s="73"/>
      <c r="DZ111" s="73"/>
      <c r="EA111" s="73"/>
      <c r="EB111" s="73"/>
      <c r="EC111" s="73"/>
      <c r="ED111" s="73"/>
      <c r="EE111" s="73"/>
      <c r="EF111" s="73"/>
      <c r="EG111" s="73"/>
      <c r="EH111" s="73"/>
      <c r="EI111" s="73"/>
      <c r="EJ111" s="73"/>
      <c r="EK111" s="73"/>
      <c r="EL111" s="73"/>
      <c r="EM111" s="73"/>
      <c r="EN111" s="73"/>
      <c r="EO111" s="73"/>
      <c r="EP111" s="73"/>
      <c r="EQ111" s="73"/>
      <c r="ER111" s="73"/>
      <c r="ES111" s="73"/>
      <c r="ET111" s="73"/>
      <c r="EU111" s="73"/>
      <c r="EV111" s="73"/>
      <c r="EW111" s="73"/>
      <c r="EX111" s="73"/>
      <c r="EY111" s="73"/>
      <c r="EZ111" s="73"/>
      <c r="FA111" s="73"/>
      <c r="FB111" s="73"/>
      <c r="FC111" s="73"/>
      <c r="FD111" s="73"/>
      <c r="FE111" s="73"/>
      <c r="FF111" s="73"/>
      <c r="FG111" s="73"/>
      <c r="FH111" s="73"/>
      <c r="FI111" s="73"/>
      <c r="FJ111" s="73"/>
      <c r="FK111" s="73"/>
      <c r="FL111" s="73"/>
      <c r="FM111" s="73"/>
      <c r="FN111" s="73"/>
      <c r="FO111" s="73"/>
      <c r="FP111" s="73"/>
      <c r="FQ111" s="73"/>
      <c r="FR111" s="73"/>
      <c r="FS111" s="73"/>
      <c r="FT111" s="73"/>
      <c r="FU111" s="73"/>
      <c r="FV111" s="73"/>
      <c r="FW111" s="73"/>
      <c r="FX111" s="73"/>
      <c r="FY111" s="73"/>
      <c r="FZ111" s="73"/>
      <c r="GA111" s="73"/>
      <c r="GB111" s="73"/>
      <c r="GC111" s="73"/>
      <c r="GD111" s="73"/>
      <c r="GE111" s="73"/>
      <c r="GF111" s="73"/>
      <c r="GG111" s="73"/>
      <c r="GH111" s="73"/>
      <c r="GI111" s="73"/>
      <c r="GJ111" s="73"/>
      <c r="GK111" s="73"/>
      <c r="GL111" s="73"/>
      <c r="GM111" s="73"/>
      <c r="GN111" s="73"/>
      <c r="GO111" s="73"/>
      <c r="GP111" s="73"/>
      <c r="GQ111" s="73"/>
      <c r="GR111" s="73"/>
      <c r="GS111" s="73"/>
      <c r="GT111" s="73"/>
      <c r="GU111" s="73"/>
      <c r="GV111" s="73"/>
      <c r="GW111" s="73"/>
      <c r="GX111" s="73"/>
      <c r="GY111" s="73"/>
      <c r="GZ111" s="73"/>
      <c r="HA111" s="73"/>
      <c r="HB111" s="73"/>
      <c r="HC111" s="73"/>
      <c r="HD111" s="73"/>
      <c r="HE111" s="73"/>
    </row>
    <row r="112" spans="1:213" x14ac:dyDescent="0.25">
      <c r="A112" s="69">
        <f>A111+1</f>
        <v>101</v>
      </c>
      <c r="B112" s="174" t="s">
        <v>147</v>
      </c>
      <c r="C112" s="172" t="s">
        <v>20</v>
      </c>
      <c r="D112" s="5" t="s">
        <v>20</v>
      </c>
      <c r="E112" s="5" t="s">
        <v>20</v>
      </c>
      <c r="F112" s="5" t="s">
        <v>20</v>
      </c>
      <c r="G112" s="73"/>
      <c r="H112" s="73"/>
      <c r="I112" s="73"/>
      <c r="J112" s="73"/>
      <c r="K112" s="73"/>
      <c r="L112" s="73"/>
      <c r="M112" s="73"/>
      <c r="N112" s="73"/>
      <c r="O112" s="73"/>
      <c r="P112" s="73"/>
      <c r="Q112" s="73"/>
      <c r="R112" s="73"/>
      <c r="S112" s="73"/>
      <c r="T112" s="73"/>
      <c r="U112" s="73"/>
      <c r="V112" s="73"/>
      <c r="W112" s="73"/>
      <c r="X112" s="73"/>
      <c r="Y112" s="73"/>
      <c r="Z112" s="73"/>
      <c r="AA112" s="73"/>
      <c r="AB112" s="73"/>
      <c r="AC112" s="73"/>
      <c r="AD112" s="73"/>
      <c r="AE112" s="73"/>
      <c r="AF112" s="73"/>
      <c r="AG112" s="73"/>
      <c r="AH112" s="73"/>
      <c r="AI112" s="73"/>
      <c r="AJ112" s="73"/>
      <c r="AK112" s="73"/>
      <c r="AL112" s="73"/>
      <c r="AM112" s="73"/>
      <c r="AN112" s="73"/>
      <c r="AO112" s="73"/>
      <c r="AP112" s="73"/>
      <c r="AQ112" s="73"/>
      <c r="AR112" s="73"/>
      <c r="AS112" s="73"/>
      <c r="AT112" s="73"/>
      <c r="AU112" s="73"/>
      <c r="AV112" s="73"/>
      <c r="AW112" s="73"/>
      <c r="AX112" s="73"/>
      <c r="AY112" s="73"/>
      <c r="AZ112" s="73"/>
      <c r="BA112" s="73"/>
      <c r="BB112" s="73"/>
      <c r="BC112" s="73"/>
      <c r="BD112" s="73"/>
      <c r="BE112" s="73"/>
      <c r="BF112" s="73"/>
      <c r="BG112" s="73"/>
      <c r="BH112" s="73"/>
      <c r="BI112" s="73"/>
      <c r="BJ112" s="73"/>
      <c r="BK112" s="73"/>
      <c r="BL112" s="73"/>
      <c r="BM112" s="73"/>
      <c r="BN112" s="73"/>
      <c r="BO112" s="73"/>
      <c r="BP112" s="73"/>
      <c r="BQ112" s="73"/>
      <c r="BR112" s="73"/>
      <c r="BS112" s="73"/>
      <c r="BT112" s="73"/>
      <c r="BU112" s="73"/>
      <c r="BV112" s="73"/>
      <c r="BW112" s="73"/>
      <c r="BX112" s="73"/>
      <c r="BY112" s="73"/>
      <c r="BZ112" s="73"/>
      <c r="CA112" s="73"/>
      <c r="CB112" s="73"/>
      <c r="CC112" s="73"/>
      <c r="CD112" s="73"/>
      <c r="CE112" s="73"/>
      <c r="CF112" s="73"/>
      <c r="CG112" s="73"/>
      <c r="CH112" s="73"/>
      <c r="CI112" s="73"/>
      <c r="CJ112" s="73"/>
      <c r="CK112" s="73"/>
      <c r="CL112" s="73"/>
      <c r="CM112" s="73"/>
      <c r="CN112" s="73"/>
      <c r="CO112" s="73"/>
      <c r="CP112" s="73"/>
      <c r="CQ112" s="73"/>
      <c r="CR112" s="73"/>
      <c r="CS112" s="73"/>
      <c r="CT112" s="73"/>
      <c r="CU112" s="73"/>
      <c r="CV112" s="73"/>
      <c r="CW112" s="73"/>
      <c r="CX112" s="73"/>
      <c r="CY112" s="73"/>
      <c r="CZ112" s="73"/>
      <c r="DA112" s="73"/>
      <c r="DB112" s="73"/>
      <c r="DC112" s="73"/>
      <c r="DD112" s="73"/>
      <c r="DE112" s="73"/>
      <c r="DF112" s="73"/>
      <c r="DG112" s="73"/>
      <c r="DH112" s="73"/>
      <c r="DI112" s="73"/>
      <c r="DJ112" s="73"/>
      <c r="DK112" s="73"/>
      <c r="DL112" s="73"/>
      <c r="DM112" s="73"/>
      <c r="DN112" s="73"/>
      <c r="DO112" s="73"/>
      <c r="DP112" s="73"/>
      <c r="DQ112" s="73"/>
      <c r="DR112" s="73"/>
      <c r="DS112" s="73"/>
      <c r="DT112" s="73"/>
      <c r="DU112" s="73"/>
      <c r="DV112" s="73"/>
      <c r="DW112" s="73"/>
      <c r="DX112" s="73"/>
      <c r="DY112" s="73"/>
      <c r="DZ112" s="73"/>
      <c r="EA112" s="73"/>
      <c r="EB112" s="73"/>
      <c r="EC112" s="73"/>
      <c r="ED112" s="73"/>
      <c r="EE112" s="73"/>
      <c r="EF112" s="73"/>
      <c r="EG112" s="73"/>
      <c r="EH112" s="73"/>
      <c r="EI112" s="73"/>
      <c r="EJ112" s="73"/>
      <c r="EK112" s="73"/>
      <c r="EL112" s="73"/>
      <c r="EM112" s="73"/>
      <c r="EN112" s="73"/>
      <c r="EO112" s="73"/>
      <c r="EP112" s="73"/>
      <c r="EQ112" s="73"/>
      <c r="ER112" s="73"/>
      <c r="ES112" s="73"/>
      <c r="ET112" s="73"/>
      <c r="EU112" s="73"/>
      <c r="EV112" s="73"/>
      <c r="EW112" s="73"/>
      <c r="EX112" s="73"/>
      <c r="EY112" s="73"/>
      <c r="EZ112" s="73"/>
      <c r="FA112" s="73"/>
      <c r="FB112" s="73"/>
      <c r="FC112" s="73"/>
      <c r="FD112" s="73"/>
      <c r="FE112" s="73"/>
      <c r="FF112" s="73"/>
      <c r="FG112" s="73"/>
      <c r="FH112" s="73"/>
      <c r="FI112" s="73"/>
      <c r="FJ112" s="73"/>
      <c r="FK112" s="73"/>
      <c r="FL112" s="73"/>
      <c r="FM112" s="73"/>
      <c r="FN112" s="73"/>
      <c r="FO112" s="73"/>
      <c r="FP112" s="73"/>
      <c r="FQ112" s="73"/>
      <c r="FR112" s="73"/>
      <c r="FS112" s="73"/>
      <c r="FT112" s="73"/>
      <c r="FU112" s="73"/>
      <c r="FV112" s="73"/>
      <c r="FW112" s="73"/>
      <c r="FX112" s="73"/>
      <c r="FY112" s="73"/>
      <c r="FZ112" s="73"/>
      <c r="GA112" s="73"/>
      <c r="GB112" s="73"/>
      <c r="GC112" s="73"/>
      <c r="GD112" s="73"/>
      <c r="GE112" s="73"/>
      <c r="GF112" s="73"/>
      <c r="GG112" s="73"/>
      <c r="GH112" s="73"/>
      <c r="GI112" s="73"/>
      <c r="GJ112" s="73"/>
      <c r="GK112" s="73"/>
      <c r="GL112" s="73"/>
      <c r="GM112" s="73"/>
      <c r="GN112" s="73"/>
      <c r="GO112" s="73"/>
      <c r="GP112" s="73"/>
      <c r="GQ112" s="73"/>
      <c r="GR112" s="73"/>
      <c r="GS112" s="73"/>
      <c r="GT112" s="73"/>
      <c r="GU112" s="73"/>
      <c r="GV112" s="73"/>
      <c r="GW112" s="73"/>
      <c r="GX112" s="73"/>
      <c r="GY112" s="73"/>
      <c r="GZ112" s="73"/>
      <c r="HA112" s="73"/>
      <c r="HB112" s="73"/>
      <c r="HC112" s="73"/>
      <c r="HD112" s="73"/>
      <c r="HE112" s="73"/>
    </row>
    <row r="113" spans="1:213" ht="48" customHeight="1" x14ac:dyDescent="0.25">
      <c r="A113" s="51" t="s">
        <v>30</v>
      </c>
      <c r="B113" s="297" t="str">
        <f>'Финансовое обеспечение'!B147:E147</f>
        <v>Муниципальная программа «Содействие развитию малого и среднего предпринимательства, внутреннего и въездного туризма в Каменск-Уральском городском округе на 2025 – 2030 годы»</v>
      </c>
      <c r="C113" s="297"/>
      <c r="D113" s="297"/>
      <c r="E113" s="297"/>
      <c r="F113" s="52">
        <f>AVERAGE(F117:F141,F145:F158)</f>
        <v>137.07520246503825</v>
      </c>
      <c r="G113" s="54"/>
      <c r="H113" s="54"/>
      <c r="I113" s="54"/>
      <c r="J113" s="54"/>
      <c r="K113" s="54"/>
      <c r="L113" s="54"/>
      <c r="M113" s="54"/>
      <c r="N113" s="54"/>
      <c r="O113" s="54"/>
      <c r="P113" s="54"/>
      <c r="Q113" s="54"/>
      <c r="R113" s="54"/>
      <c r="S113" s="54"/>
      <c r="T113" s="54"/>
      <c r="U113" s="54"/>
      <c r="V113" s="54"/>
      <c r="W113" s="54"/>
      <c r="X113" s="54"/>
      <c r="Y113" s="54"/>
      <c r="Z113" s="54"/>
      <c r="AA113" s="54"/>
      <c r="AB113" s="54"/>
      <c r="AC113" s="54"/>
      <c r="AD113" s="54"/>
      <c r="AE113" s="54"/>
      <c r="AF113" s="54"/>
      <c r="AG113" s="54"/>
      <c r="AH113" s="54"/>
      <c r="AI113" s="54"/>
      <c r="AJ113" s="54"/>
      <c r="AK113" s="54"/>
      <c r="AL113" s="54"/>
      <c r="AM113" s="54"/>
      <c r="AN113" s="54"/>
      <c r="AO113" s="54"/>
      <c r="AP113" s="54"/>
      <c r="AQ113" s="54"/>
      <c r="AR113" s="54"/>
      <c r="AS113" s="54"/>
      <c r="AT113" s="54"/>
      <c r="AU113" s="54"/>
      <c r="AV113" s="54"/>
      <c r="AW113" s="54"/>
      <c r="AX113" s="54"/>
      <c r="AY113" s="54"/>
      <c r="AZ113" s="54"/>
      <c r="BA113" s="54"/>
      <c r="BB113" s="54"/>
      <c r="BC113" s="54"/>
      <c r="BD113" s="54"/>
      <c r="BE113" s="54"/>
      <c r="BF113" s="54"/>
      <c r="BG113" s="54"/>
      <c r="BH113" s="54"/>
      <c r="BI113" s="54"/>
      <c r="BJ113" s="54"/>
      <c r="BK113" s="54"/>
      <c r="BL113" s="54"/>
      <c r="BM113" s="54"/>
      <c r="BN113" s="54"/>
      <c r="BO113" s="54"/>
      <c r="BP113" s="54"/>
      <c r="BQ113" s="54"/>
      <c r="BR113" s="54"/>
      <c r="BS113" s="54"/>
      <c r="BT113" s="54"/>
      <c r="BU113" s="54"/>
      <c r="BV113" s="54"/>
      <c r="BW113" s="54"/>
      <c r="BX113" s="54"/>
      <c r="BY113" s="54"/>
      <c r="BZ113" s="54"/>
      <c r="CA113" s="54"/>
      <c r="CB113" s="54"/>
      <c r="CC113" s="54"/>
      <c r="CD113" s="54"/>
      <c r="CE113" s="54"/>
      <c r="CF113" s="54"/>
      <c r="CG113" s="54"/>
      <c r="CH113" s="54"/>
      <c r="CI113" s="54"/>
      <c r="CJ113" s="54"/>
      <c r="CK113" s="54"/>
      <c r="CL113" s="54"/>
      <c r="CM113" s="54"/>
      <c r="CN113" s="54"/>
      <c r="CO113" s="54"/>
      <c r="CP113" s="54"/>
      <c r="CQ113" s="54"/>
      <c r="CR113" s="54"/>
      <c r="CS113" s="54"/>
      <c r="CT113" s="54"/>
      <c r="CU113" s="54"/>
      <c r="CV113" s="54"/>
      <c r="CW113" s="54"/>
      <c r="CX113" s="54"/>
      <c r="CY113" s="54"/>
      <c r="CZ113" s="54"/>
      <c r="DA113" s="54"/>
      <c r="DB113" s="54"/>
      <c r="DC113" s="54"/>
      <c r="DD113" s="54"/>
      <c r="DE113" s="54"/>
      <c r="DF113" s="54"/>
      <c r="DG113" s="54"/>
      <c r="DH113" s="54"/>
      <c r="DI113" s="54"/>
      <c r="DJ113" s="54"/>
      <c r="DK113" s="54"/>
      <c r="DL113" s="54"/>
      <c r="DM113" s="54"/>
      <c r="DN113" s="54"/>
      <c r="DO113" s="54"/>
      <c r="DP113" s="54"/>
      <c r="DQ113" s="54"/>
      <c r="DR113" s="54"/>
      <c r="DS113" s="54"/>
      <c r="DT113" s="54"/>
      <c r="DU113" s="54"/>
      <c r="DV113" s="54"/>
      <c r="DW113" s="54"/>
      <c r="DX113" s="54"/>
      <c r="DY113" s="54"/>
      <c r="DZ113" s="54"/>
      <c r="EA113" s="54"/>
      <c r="EB113" s="54"/>
      <c r="EC113" s="54"/>
      <c r="ED113" s="54"/>
      <c r="EE113" s="54"/>
      <c r="EF113" s="54"/>
      <c r="EG113" s="54"/>
      <c r="EH113" s="54"/>
      <c r="EI113" s="54"/>
      <c r="EJ113" s="54"/>
      <c r="EK113" s="54"/>
      <c r="EL113" s="54"/>
      <c r="EM113" s="54"/>
      <c r="EN113" s="54"/>
      <c r="EO113" s="54"/>
      <c r="EP113" s="54"/>
      <c r="EQ113" s="54"/>
      <c r="ER113" s="54"/>
      <c r="ES113" s="54"/>
      <c r="ET113" s="54"/>
      <c r="EU113" s="54"/>
      <c r="EV113" s="54"/>
      <c r="EW113" s="54"/>
      <c r="EX113" s="54"/>
      <c r="EY113" s="54"/>
      <c r="EZ113" s="54"/>
      <c r="FA113" s="54"/>
      <c r="FB113" s="54"/>
      <c r="FC113" s="54"/>
      <c r="FD113" s="54"/>
      <c r="FE113" s="54"/>
      <c r="FF113" s="54"/>
      <c r="FG113" s="54"/>
      <c r="FH113" s="54"/>
      <c r="FI113" s="54"/>
      <c r="FJ113" s="54"/>
      <c r="FK113" s="54"/>
      <c r="FL113" s="54"/>
      <c r="FM113" s="54"/>
      <c r="FN113" s="54"/>
      <c r="FO113" s="54"/>
      <c r="FP113" s="54"/>
      <c r="FQ113" s="54"/>
      <c r="FR113" s="54"/>
      <c r="FS113" s="54"/>
      <c r="FT113" s="54"/>
      <c r="FU113" s="54"/>
      <c r="FV113" s="54"/>
      <c r="FW113" s="54"/>
      <c r="FX113" s="54"/>
      <c r="FY113" s="54"/>
      <c r="FZ113" s="54"/>
      <c r="GA113" s="54"/>
      <c r="GB113" s="54"/>
      <c r="GC113" s="54"/>
      <c r="GD113" s="54"/>
      <c r="GE113" s="54"/>
      <c r="GF113" s="54"/>
      <c r="GG113" s="54"/>
      <c r="GH113" s="54"/>
      <c r="GI113" s="54"/>
      <c r="GJ113" s="54"/>
      <c r="GK113" s="54"/>
      <c r="GL113" s="54"/>
      <c r="GM113" s="54"/>
      <c r="GN113" s="54"/>
      <c r="GO113" s="54"/>
      <c r="GP113" s="54"/>
      <c r="GQ113" s="54"/>
      <c r="GR113" s="54"/>
      <c r="GS113" s="54"/>
      <c r="GT113" s="54"/>
      <c r="GU113" s="54"/>
      <c r="GV113" s="54"/>
      <c r="GW113" s="54"/>
      <c r="GX113" s="54"/>
      <c r="GY113" s="54"/>
      <c r="GZ113" s="54"/>
      <c r="HA113" s="54"/>
      <c r="HB113" s="54"/>
      <c r="HC113" s="54"/>
      <c r="HD113" s="54"/>
    </row>
    <row r="114" spans="1:213" ht="31.5" customHeight="1" x14ac:dyDescent="0.25">
      <c r="A114" s="69">
        <f>A112+1</f>
        <v>102</v>
      </c>
      <c r="B114" s="295" t="s">
        <v>594</v>
      </c>
      <c r="C114" s="295"/>
      <c r="D114" s="295"/>
      <c r="E114" s="295"/>
      <c r="F114" s="70">
        <f>AVERAGE(F117:F141)</f>
        <v>145.9338980722851</v>
      </c>
      <c r="G114" s="81"/>
      <c r="H114" s="81"/>
      <c r="I114" s="54"/>
      <c r="J114" s="54"/>
      <c r="K114" s="54"/>
      <c r="L114" s="54"/>
      <c r="M114" s="54"/>
      <c r="N114" s="54"/>
      <c r="O114" s="54"/>
      <c r="P114" s="54"/>
      <c r="Q114" s="54"/>
      <c r="R114" s="54"/>
      <c r="S114" s="54"/>
      <c r="T114" s="54"/>
      <c r="U114" s="54"/>
      <c r="V114" s="54"/>
      <c r="W114" s="54"/>
      <c r="X114" s="54"/>
      <c r="Y114" s="54"/>
      <c r="Z114" s="54"/>
      <c r="AA114" s="54"/>
      <c r="AB114" s="54"/>
      <c r="AC114" s="54"/>
      <c r="AD114" s="54"/>
      <c r="AE114" s="54"/>
      <c r="AF114" s="54"/>
      <c r="AG114" s="54"/>
      <c r="AH114" s="54"/>
      <c r="AI114" s="54"/>
      <c r="AJ114" s="54"/>
      <c r="AK114" s="54"/>
      <c r="AL114" s="54"/>
      <c r="AM114" s="54"/>
      <c r="AN114" s="54"/>
      <c r="AO114" s="54"/>
      <c r="AP114" s="54"/>
      <c r="AQ114" s="54"/>
      <c r="AR114" s="54"/>
      <c r="AS114" s="54"/>
      <c r="AT114" s="54"/>
      <c r="AU114" s="54"/>
      <c r="AV114" s="54"/>
      <c r="AW114" s="54"/>
      <c r="AX114" s="54"/>
      <c r="AY114" s="54"/>
      <c r="AZ114" s="54"/>
      <c r="BA114" s="54"/>
      <c r="BB114" s="54"/>
      <c r="BC114" s="54"/>
      <c r="BD114" s="54"/>
      <c r="BE114" s="54"/>
      <c r="BF114" s="54"/>
      <c r="BG114" s="54"/>
      <c r="BH114" s="54"/>
      <c r="BI114" s="54"/>
      <c r="BJ114" s="54"/>
      <c r="BK114" s="54"/>
      <c r="BL114" s="54"/>
      <c r="BM114" s="54"/>
      <c r="BN114" s="54"/>
      <c r="BO114" s="54"/>
      <c r="BP114" s="54"/>
      <c r="BQ114" s="54"/>
      <c r="BR114" s="54"/>
      <c r="BS114" s="54"/>
      <c r="BT114" s="54"/>
      <c r="BU114" s="54"/>
      <c r="BV114" s="54"/>
      <c r="BW114" s="54"/>
      <c r="BX114" s="54"/>
      <c r="BY114" s="54"/>
      <c r="BZ114" s="54"/>
      <c r="CA114" s="54"/>
      <c r="CB114" s="54"/>
      <c r="CC114" s="54"/>
      <c r="CD114" s="54"/>
      <c r="CE114" s="54"/>
      <c r="CF114" s="54"/>
      <c r="CG114" s="54"/>
      <c r="CH114" s="54"/>
      <c r="CI114" s="54"/>
      <c r="CJ114" s="54"/>
      <c r="CK114" s="54"/>
      <c r="CL114" s="54"/>
      <c r="CM114" s="54"/>
      <c r="CN114" s="54"/>
      <c r="CO114" s="54"/>
      <c r="CP114" s="54"/>
      <c r="CQ114" s="54"/>
      <c r="CR114" s="54"/>
      <c r="CS114" s="54"/>
      <c r="CT114" s="54"/>
      <c r="CU114" s="54"/>
      <c r="CV114" s="54"/>
      <c r="CW114" s="54"/>
      <c r="CX114" s="54"/>
      <c r="CY114" s="54"/>
      <c r="CZ114" s="54"/>
      <c r="DA114" s="54"/>
      <c r="DB114" s="54"/>
      <c r="DC114" s="54"/>
      <c r="DD114" s="54"/>
      <c r="DE114" s="54"/>
      <c r="DF114" s="54"/>
      <c r="DG114" s="54"/>
      <c r="DH114" s="54"/>
      <c r="DI114" s="54"/>
      <c r="DJ114" s="54"/>
      <c r="DK114" s="54"/>
      <c r="DL114" s="54"/>
      <c r="DM114" s="54"/>
      <c r="DN114" s="54"/>
      <c r="DO114" s="54"/>
      <c r="DP114" s="54"/>
      <c r="DQ114" s="54"/>
      <c r="DR114" s="54"/>
      <c r="DS114" s="54"/>
      <c r="DT114" s="54"/>
      <c r="DU114" s="54"/>
      <c r="DV114" s="54"/>
      <c r="DW114" s="54"/>
      <c r="DX114" s="54"/>
      <c r="DY114" s="54"/>
      <c r="DZ114" s="54"/>
      <c r="EA114" s="54"/>
      <c r="EB114" s="54"/>
      <c r="EC114" s="54"/>
      <c r="ED114" s="54"/>
      <c r="EE114" s="54"/>
      <c r="EF114" s="54"/>
      <c r="EG114" s="54"/>
      <c r="EH114" s="54"/>
      <c r="EI114" s="54"/>
      <c r="EJ114" s="54"/>
      <c r="EK114" s="54"/>
      <c r="EL114" s="54"/>
      <c r="EM114" s="54"/>
      <c r="EN114" s="54"/>
      <c r="EO114" s="54"/>
      <c r="EP114" s="54"/>
      <c r="EQ114" s="54"/>
      <c r="ER114" s="54"/>
      <c r="ES114" s="54"/>
      <c r="ET114" s="54"/>
      <c r="EU114" s="54"/>
      <c r="EV114" s="54"/>
      <c r="EW114" s="54"/>
      <c r="EX114" s="54"/>
      <c r="EY114" s="54"/>
      <c r="EZ114" s="54"/>
      <c r="FA114" s="54"/>
      <c r="FB114" s="54"/>
      <c r="FC114" s="54"/>
      <c r="FD114" s="54"/>
      <c r="FE114" s="54"/>
      <c r="FF114" s="54"/>
      <c r="FG114" s="54"/>
      <c r="FH114" s="54"/>
      <c r="FI114" s="54"/>
      <c r="FJ114" s="54"/>
      <c r="FK114" s="54"/>
      <c r="FL114" s="54"/>
      <c r="FM114" s="54"/>
      <c r="FN114" s="54"/>
      <c r="FO114" s="54"/>
      <c r="FP114" s="54"/>
      <c r="FQ114" s="54"/>
      <c r="FR114" s="54"/>
      <c r="FS114" s="54"/>
      <c r="FT114" s="54"/>
      <c r="FU114" s="54"/>
      <c r="FV114" s="54"/>
      <c r="FW114" s="54"/>
      <c r="FX114" s="54"/>
      <c r="FY114" s="54"/>
      <c r="FZ114" s="54"/>
      <c r="GA114" s="54"/>
      <c r="GB114" s="54"/>
      <c r="GC114" s="54"/>
      <c r="GD114" s="54"/>
      <c r="GE114" s="54"/>
      <c r="GF114" s="54"/>
      <c r="GG114" s="54"/>
      <c r="GH114" s="54"/>
      <c r="GI114" s="54"/>
      <c r="GJ114" s="54"/>
      <c r="GK114" s="54"/>
      <c r="GL114" s="54"/>
      <c r="GM114" s="54"/>
      <c r="GN114" s="54"/>
      <c r="GO114" s="54"/>
      <c r="GP114" s="54"/>
      <c r="GQ114" s="54"/>
      <c r="GR114" s="54"/>
      <c r="GS114" s="54"/>
      <c r="GT114" s="54"/>
      <c r="GU114" s="54"/>
      <c r="GV114" s="54"/>
      <c r="GW114" s="54"/>
      <c r="GX114" s="54"/>
      <c r="GY114" s="54"/>
      <c r="GZ114" s="54"/>
      <c r="HA114" s="54"/>
      <c r="HB114" s="54"/>
      <c r="HC114" s="54"/>
      <c r="HD114" s="54"/>
      <c r="HE114" s="54"/>
    </row>
    <row r="115" spans="1:213" s="43" customFormat="1" ht="78" customHeight="1" x14ac:dyDescent="0.25">
      <c r="A115" s="69">
        <f>A114+1</f>
        <v>103</v>
      </c>
      <c r="B115" s="275" t="s">
        <v>578</v>
      </c>
      <c r="C115" s="275"/>
      <c r="D115" s="275"/>
      <c r="E115" s="275"/>
      <c r="F115" s="275"/>
      <c r="G115" s="54"/>
      <c r="H115" s="54"/>
      <c r="I115" s="54"/>
      <c r="J115" s="54"/>
      <c r="K115" s="54"/>
      <c r="L115" s="54"/>
      <c r="M115" s="54"/>
      <c r="N115" s="54"/>
      <c r="O115" s="54"/>
      <c r="P115" s="54"/>
      <c r="Q115" s="54"/>
      <c r="R115" s="54"/>
      <c r="S115" s="54"/>
      <c r="T115" s="54"/>
      <c r="U115" s="54"/>
      <c r="V115" s="54"/>
      <c r="W115" s="54"/>
      <c r="X115" s="54"/>
      <c r="Y115" s="54"/>
      <c r="Z115" s="54"/>
      <c r="AA115" s="54"/>
      <c r="AB115" s="54"/>
      <c r="AC115" s="54"/>
      <c r="AD115" s="54"/>
      <c r="AE115" s="54"/>
      <c r="AF115" s="54"/>
      <c r="AG115" s="54"/>
      <c r="AH115" s="54"/>
      <c r="AI115" s="54"/>
      <c r="AJ115" s="54"/>
      <c r="AK115" s="54"/>
      <c r="AL115" s="54"/>
      <c r="AM115" s="54"/>
      <c r="AN115" s="54"/>
      <c r="AO115" s="54"/>
      <c r="AP115" s="54"/>
      <c r="AQ115" s="54"/>
      <c r="AR115" s="54"/>
      <c r="AS115" s="54"/>
      <c r="AT115" s="54"/>
      <c r="AU115" s="54"/>
      <c r="AV115" s="54"/>
      <c r="AW115" s="54"/>
      <c r="AX115" s="54"/>
      <c r="AY115" s="54"/>
      <c r="AZ115" s="54"/>
      <c r="BA115" s="54"/>
      <c r="BB115" s="54"/>
      <c r="BC115" s="54"/>
      <c r="BD115" s="54"/>
      <c r="BE115" s="54"/>
      <c r="BF115" s="54"/>
      <c r="BG115" s="54"/>
      <c r="BH115" s="54"/>
      <c r="BI115" s="54"/>
      <c r="BJ115" s="54"/>
      <c r="BK115" s="54"/>
      <c r="BL115" s="54"/>
      <c r="BM115" s="54"/>
      <c r="BN115" s="54"/>
      <c r="BO115" s="54"/>
      <c r="BP115" s="54"/>
      <c r="BQ115" s="54"/>
      <c r="BR115" s="54"/>
      <c r="BS115" s="54"/>
      <c r="BT115" s="54"/>
      <c r="BU115" s="54"/>
      <c r="BV115" s="54"/>
      <c r="BW115" s="54"/>
      <c r="BX115" s="54"/>
      <c r="BY115" s="54"/>
      <c r="BZ115" s="54"/>
      <c r="CA115" s="54"/>
      <c r="CB115" s="54"/>
      <c r="CC115" s="54"/>
      <c r="CD115" s="54"/>
      <c r="CE115" s="54"/>
      <c r="CF115" s="54"/>
      <c r="CG115" s="54"/>
      <c r="CH115" s="54"/>
      <c r="CI115" s="54"/>
      <c r="CJ115" s="54"/>
      <c r="CK115" s="54"/>
      <c r="CL115" s="54"/>
      <c r="CM115" s="54"/>
      <c r="CN115" s="54"/>
      <c r="CO115" s="54"/>
      <c r="CP115" s="54"/>
      <c r="CQ115" s="54"/>
      <c r="CR115" s="54"/>
      <c r="CS115" s="54"/>
      <c r="CT115" s="54"/>
      <c r="CU115" s="54"/>
      <c r="CV115" s="54"/>
      <c r="CW115" s="54"/>
      <c r="CX115" s="54"/>
      <c r="CY115" s="54"/>
      <c r="CZ115" s="54"/>
      <c r="DA115" s="54"/>
      <c r="DB115" s="54"/>
      <c r="DC115" s="54"/>
      <c r="DD115" s="54"/>
      <c r="DE115" s="54"/>
      <c r="DF115" s="54"/>
      <c r="DG115" s="54"/>
      <c r="DH115" s="54"/>
      <c r="DI115" s="54"/>
      <c r="DJ115" s="54"/>
      <c r="DK115" s="54"/>
      <c r="DL115" s="54"/>
      <c r="DM115" s="54"/>
      <c r="DN115" s="54"/>
      <c r="DO115" s="54"/>
      <c r="DP115" s="54"/>
      <c r="DQ115" s="54"/>
      <c r="DR115" s="54"/>
      <c r="DS115" s="54"/>
      <c r="DT115" s="54"/>
      <c r="DU115" s="54"/>
      <c r="DV115" s="54"/>
      <c r="DW115" s="54"/>
      <c r="DX115" s="54"/>
      <c r="DY115" s="54"/>
      <c r="DZ115" s="54"/>
      <c r="EA115" s="54"/>
      <c r="EB115" s="54"/>
      <c r="EC115" s="54"/>
      <c r="ED115" s="54"/>
      <c r="EE115" s="54"/>
      <c r="EF115" s="54"/>
      <c r="EG115" s="54"/>
      <c r="EH115" s="54"/>
      <c r="EI115" s="54"/>
      <c r="EJ115" s="54"/>
      <c r="EK115" s="54"/>
      <c r="EL115" s="54"/>
      <c r="EM115" s="54"/>
      <c r="EN115" s="54"/>
      <c r="EO115" s="54"/>
      <c r="EP115" s="54"/>
      <c r="EQ115" s="54"/>
      <c r="ER115" s="54"/>
      <c r="ES115" s="54"/>
      <c r="ET115" s="54"/>
      <c r="EU115" s="54"/>
      <c r="EV115" s="54"/>
      <c r="EW115" s="54"/>
      <c r="EX115" s="54"/>
      <c r="EY115" s="54"/>
      <c r="EZ115" s="54"/>
      <c r="FA115" s="54"/>
      <c r="FB115" s="54"/>
      <c r="FC115" s="54"/>
      <c r="FD115" s="54"/>
      <c r="FE115" s="54"/>
      <c r="FF115" s="54"/>
      <c r="FG115" s="54"/>
      <c r="FH115" s="54"/>
      <c r="FI115" s="54"/>
      <c r="FJ115" s="54"/>
      <c r="FK115" s="54"/>
      <c r="FL115" s="54"/>
      <c r="FM115" s="54"/>
      <c r="FN115" s="54"/>
      <c r="FO115" s="54"/>
      <c r="FP115" s="54"/>
      <c r="FQ115" s="54"/>
      <c r="FR115" s="54"/>
      <c r="FS115" s="54"/>
      <c r="FT115" s="54"/>
      <c r="FU115" s="54"/>
      <c r="FV115" s="54"/>
      <c r="FW115" s="54"/>
      <c r="FX115" s="54"/>
      <c r="FY115" s="54"/>
      <c r="FZ115" s="54"/>
      <c r="GA115" s="54"/>
      <c r="GB115" s="54"/>
      <c r="GC115" s="54"/>
      <c r="GD115" s="54"/>
      <c r="GE115" s="54"/>
      <c r="GF115" s="54"/>
      <c r="GG115" s="54"/>
      <c r="GH115" s="54"/>
      <c r="GI115" s="54"/>
      <c r="GJ115" s="54"/>
      <c r="GK115" s="54"/>
      <c r="GL115" s="54"/>
      <c r="GM115" s="54"/>
      <c r="GN115" s="54"/>
      <c r="GO115" s="54"/>
      <c r="GP115" s="54"/>
      <c r="GQ115" s="54"/>
      <c r="GR115" s="54"/>
      <c r="GS115" s="54"/>
      <c r="GT115" s="54"/>
      <c r="GU115" s="54"/>
      <c r="GV115" s="54"/>
      <c r="GW115" s="54"/>
      <c r="GX115" s="54"/>
      <c r="GY115" s="54"/>
      <c r="GZ115" s="54"/>
      <c r="HA115" s="54"/>
      <c r="HB115" s="54"/>
      <c r="HC115" s="54"/>
      <c r="HD115" s="54"/>
      <c r="HE115" s="54"/>
    </row>
    <row r="116" spans="1:213" s="43" customFormat="1" x14ac:dyDescent="0.25">
      <c r="A116" s="69">
        <f t="shared" ref="A116:A154" si="6">A115+1</f>
        <v>104</v>
      </c>
      <c r="B116" s="275" t="s">
        <v>148</v>
      </c>
      <c r="C116" s="275"/>
      <c r="D116" s="275"/>
      <c r="E116" s="275"/>
      <c r="F116" s="275"/>
      <c r="G116" s="54"/>
      <c r="H116" s="54"/>
      <c r="I116" s="54"/>
      <c r="J116" s="54"/>
      <c r="K116" s="54"/>
      <c r="L116" s="54"/>
      <c r="M116" s="54"/>
      <c r="N116" s="54"/>
      <c r="O116" s="54"/>
      <c r="P116" s="54"/>
      <c r="Q116" s="54"/>
      <c r="R116" s="54"/>
      <c r="S116" s="54"/>
      <c r="T116" s="54"/>
      <c r="U116" s="54"/>
      <c r="V116" s="54"/>
      <c r="W116" s="54"/>
      <c r="X116" s="54"/>
      <c r="Y116" s="54"/>
      <c r="Z116" s="54"/>
      <c r="AA116" s="54"/>
      <c r="AB116" s="54"/>
      <c r="AC116" s="54"/>
      <c r="AD116" s="54"/>
      <c r="AE116" s="54"/>
      <c r="AF116" s="54"/>
      <c r="AG116" s="54"/>
      <c r="AH116" s="54"/>
      <c r="AI116" s="54"/>
      <c r="AJ116" s="54"/>
      <c r="AK116" s="54"/>
      <c r="AL116" s="54"/>
      <c r="AM116" s="54"/>
      <c r="AN116" s="54"/>
      <c r="AO116" s="54"/>
      <c r="AP116" s="54"/>
      <c r="AQ116" s="54"/>
      <c r="AR116" s="54"/>
      <c r="AS116" s="54"/>
      <c r="AT116" s="54"/>
      <c r="AU116" s="54"/>
      <c r="AV116" s="54"/>
      <c r="AW116" s="54"/>
      <c r="AX116" s="54"/>
      <c r="AY116" s="54"/>
      <c r="AZ116" s="54"/>
      <c r="BA116" s="54"/>
      <c r="BB116" s="54"/>
      <c r="BC116" s="54"/>
      <c r="BD116" s="54"/>
      <c r="BE116" s="54"/>
      <c r="BF116" s="54"/>
      <c r="BG116" s="54"/>
      <c r="BH116" s="54"/>
      <c r="BI116" s="54"/>
      <c r="BJ116" s="54"/>
      <c r="BK116" s="54"/>
      <c r="BL116" s="54"/>
      <c r="BM116" s="54"/>
      <c r="BN116" s="54"/>
      <c r="BO116" s="54"/>
      <c r="BP116" s="54"/>
      <c r="BQ116" s="54"/>
      <c r="BR116" s="54"/>
      <c r="BS116" s="54"/>
      <c r="BT116" s="54"/>
      <c r="BU116" s="54"/>
      <c r="BV116" s="54"/>
      <c r="BW116" s="54"/>
      <c r="BX116" s="54"/>
      <c r="BY116" s="54"/>
      <c r="BZ116" s="54"/>
      <c r="CA116" s="54"/>
      <c r="CB116" s="54"/>
      <c r="CC116" s="54"/>
      <c r="CD116" s="54"/>
      <c r="CE116" s="54"/>
      <c r="CF116" s="54"/>
      <c r="CG116" s="54"/>
      <c r="CH116" s="54"/>
      <c r="CI116" s="54"/>
      <c r="CJ116" s="54"/>
      <c r="CK116" s="54"/>
      <c r="CL116" s="54"/>
      <c r="CM116" s="54"/>
      <c r="CN116" s="54"/>
      <c r="CO116" s="54"/>
      <c r="CP116" s="54"/>
      <c r="CQ116" s="54"/>
      <c r="CR116" s="54"/>
      <c r="CS116" s="54"/>
      <c r="CT116" s="54"/>
      <c r="CU116" s="54"/>
      <c r="CV116" s="54"/>
      <c r="CW116" s="54"/>
      <c r="CX116" s="54"/>
      <c r="CY116" s="54"/>
      <c r="CZ116" s="54"/>
      <c r="DA116" s="54"/>
      <c r="DB116" s="54"/>
      <c r="DC116" s="54"/>
      <c r="DD116" s="54"/>
      <c r="DE116" s="54"/>
      <c r="DF116" s="54"/>
      <c r="DG116" s="54"/>
      <c r="DH116" s="54"/>
      <c r="DI116" s="54"/>
      <c r="DJ116" s="54"/>
      <c r="DK116" s="54"/>
      <c r="DL116" s="54"/>
      <c r="DM116" s="54"/>
      <c r="DN116" s="54"/>
      <c r="DO116" s="54"/>
      <c r="DP116" s="54"/>
      <c r="DQ116" s="54"/>
      <c r="DR116" s="54"/>
      <c r="DS116" s="54"/>
      <c r="DT116" s="54"/>
      <c r="DU116" s="54"/>
      <c r="DV116" s="54"/>
      <c r="DW116" s="54"/>
      <c r="DX116" s="54"/>
      <c r="DY116" s="54"/>
      <c r="DZ116" s="54"/>
      <c r="EA116" s="54"/>
      <c r="EB116" s="54"/>
      <c r="EC116" s="54"/>
      <c r="ED116" s="54"/>
      <c r="EE116" s="54"/>
      <c r="EF116" s="54"/>
      <c r="EG116" s="54"/>
      <c r="EH116" s="54"/>
      <c r="EI116" s="54"/>
      <c r="EJ116" s="54"/>
      <c r="EK116" s="54"/>
      <c r="EL116" s="54"/>
      <c r="EM116" s="54"/>
      <c r="EN116" s="54"/>
      <c r="EO116" s="54"/>
      <c r="EP116" s="54"/>
      <c r="EQ116" s="54"/>
      <c r="ER116" s="54"/>
      <c r="ES116" s="54"/>
      <c r="ET116" s="54"/>
      <c r="EU116" s="54"/>
      <c r="EV116" s="54"/>
      <c r="EW116" s="54"/>
      <c r="EX116" s="54"/>
      <c r="EY116" s="54"/>
      <c r="EZ116" s="54"/>
      <c r="FA116" s="54"/>
      <c r="FB116" s="54"/>
      <c r="FC116" s="54"/>
      <c r="FD116" s="54"/>
      <c r="FE116" s="54"/>
      <c r="FF116" s="54"/>
      <c r="FG116" s="54"/>
      <c r="FH116" s="54"/>
      <c r="FI116" s="54"/>
      <c r="FJ116" s="54"/>
      <c r="FK116" s="54"/>
      <c r="FL116" s="54"/>
      <c r="FM116" s="54"/>
      <c r="FN116" s="54"/>
      <c r="FO116" s="54"/>
      <c r="FP116" s="54"/>
      <c r="FQ116" s="54"/>
      <c r="FR116" s="54"/>
      <c r="FS116" s="54"/>
      <c r="FT116" s="54"/>
      <c r="FU116" s="54"/>
      <c r="FV116" s="54"/>
      <c r="FW116" s="54"/>
      <c r="FX116" s="54"/>
      <c r="FY116" s="54"/>
      <c r="FZ116" s="54"/>
      <c r="GA116" s="54"/>
      <c r="GB116" s="54"/>
      <c r="GC116" s="54"/>
      <c r="GD116" s="54"/>
      <c r="GE116" s="54"/>
      <c r="GF116" s="54"/>
      <c r="GG116" s="54"/>
      <c r="GH116" s="54"/>
      <c r="GI116" s="54"/>
      <c r="GJ116" s="54"/>
      <c r="GK116" s="54"/>
      <c r="GL116" s="54"/>
      <c r="GM116" s="54"/>
      <c r="GN116" s="54"/>
      <c r="GO116" s="54"/>
      <c r="GP116" s="54"/>
      <c r="GQ116" s="54"/>
      <c r="GR116" s="54"/>
      <c r="GS116" s="54"/>
      <c r="GT116" s="54"/>
      <c r="GU116" s="54"/>
      <c r="GV116" s="54"/>
      <c r="GW116" s="54"/>
      <c r="GX116" s="54"/>
      <c r="GY116" s="54"/>
      <c r="GZ116" s="54"/>
      <c r="HA116" s="54"/>
      <c r="HB116" s="54"/>
      <c r="HC116" s="54"/>
      <c r="HD116" s="54"/>
      <c r="HE116" s="54"/>
    </row>
    <row r="117" spans="1:213" ht="47.25" x14ac:dyDescent="0.25">
      <c r="A117" s="69">
        <f t="shared" si="6"/>
        <v>105</v>
      </c>
      <c r="B117" s="56" t="s">
        <v>149</v>
      </c>
      <c r="C117" s="172" t="s">
        <v>579</v>
      </c>
      <c r="D117" s="230">
        <v>10</v>
      </c>
      <c r="E117" s="59">
        <v>12</v>
      </c>
      <c r="F117" s="5">
        <f t="shared" ref="F117:F119" si="7">E117*100/D117</f>
        <v>120</v>
      </c>
      <c r="G117" s="54"/>
      <c r="H117" s="54"/>
      <c r="I117" s="54"/>
      <c r="J117" s="54"/>
      <c r="K117" s="54"/>
      <c r="L117" s="54"/>
      <c r="M117" s="54"/>
      <c r="N117" s="54"/>
      <c r="O117" s="54"/>
      <c r="P117" s="54"/>
      <c r="Q117" s="54"/>
      <c r="R117" s="54"/>
      <c r="S117" s="54"/>
      <c r="T117" s="54"/>
      <c r="U117" s="54"/>
      <c r="V117" s="54"/>
      <c r="W117" s="54"/>
      <c r="X117" s="54"/>
      <c r="Y117" s="54"/>
      <c r="Z117" s="54"/>
      <c r="AA117" s="54"/>
      <c r="AB117" s="54"/>
      <c r="AC117" s="54"/>
      <c r="AD117" s="54"/>
      <c r="AE117" s="54"/>
      <c r="AF117" s="54"/>
      <c r="AG117" s="54"/>
      <c r="AH117" s="54"/>
      <c r="AI117" s="54"/>
      <c r="AJ117" s="54"/>
      <c r="AK117" s="54"/>
      <c r="AL117" s="54"/>
      <c r="AM117" s="54"/>
      <c r="AN117" s="54"/>
      <c r="AO117" s="54"/>
      <c r="AP117" s="54"/>
      <c r="AQ117" s="54"/>
      <c r="AR117" s="54"/>
      <c r="AS117" s="54"/>
      <c r="AT117" s="54"/>
      <c r="AU117" s="54"/>
      <c r="AV117" s="54"/>
      <c r="AW117" s="54"/>
      <c r="AX117" s="54"/>
      <c r="AY117" s="54"/>
      <c r="AZ117" s="54"/>
      <c r="BA117" s="54"/>
      <c r="BB117" s="54"/>
      <c r="BC117" s="54"/>
      <c r="BD117" s="54"/>
      <c r="BE117" s="54"/>
      <c r="BF117" s="54"/>
      <c r="BG117" s="54"/>
      <c r="BH117" s="54"/>
      <c r="BI117" s="54"/>
      <c r="BJ117" s="54"/>
      <c r="BK117" s="54"/>
      <c r="BL117" s="54"/>
      <c r="BM117" s="54"/>
      <c r="BN117" s="54"/>
      <c r="BO117" s="54"/>
      <c r="BP117" s="54"/>
      <c r="BQ117" s="54"/>
      <c r="BR117" s="54"/>
      <c r="BS117" s="54"/>
      <c r="BT117" s="54"/>
      <c r="BU117" s="54"/>
      <c r="BV117" s="54"/>
      <c r="BW117" s="54"/>
      <c r="BX117" s="54"/>
      <c r="BY117" s="54"/>
      <c r="BZ117" s="54"/>
      <c r="CA117" s="54"/>
      <c r="CB117" s="54"/>
      <c r="CC117" s="54"/>
      <c r="CD117" s="54"/>
      <c r="CE117" s="54"/>
      <c r="CF117" s="54"/>
      <c r="CG117" s="54"/>
      <c r="CH117" s="54"/>
      <c r="CI117" s="54"/>
      <c r="CJ117" s="54"/>
      <c r="CK117" s="54"/>
      <c r="CL117" s="54"/>
      <c r="CM117" s="54"/>
      <c r="CN117" s="54"/>
      <c r="CO117" s="54"/>
      <c r="CP117" s="54"/>
      <c r="CQ117" s="54"/>
      <c r="CR117" s="54"/>
      <c r="CS117" s="54"/>
      <c r="CT117" s="54"/>
      <c r="CU117" s="54"/>
      <c r="CV117" s="54"/>
      <c r="CW117" s="54"/>
      <c r="CX117" s="54"/>
      <c r="CY117" s="54"/>
      <c r="CZ117" s="54"/>
      <c r="DA117" s="54"/>
      <c r="DB117" s="54"/>
      <c r="DC117" s="54"/>
      <c r="DD117" s="54"/>
      <c r="DE117" s="54"/>
      <c r="DF117" s="54"/>
      <c r="DG117" s="54"/>
      <c r="DH117" s="54"/>
      <c r="DI117" s="54"/>
      <c r="DJ117" s="54"/>
      <c r="DK117" s="54"/>
      <c r="DL117" s="54"/>
      <c r="DM117" s="54"/>
      <c r="DN117" s="54"/>
      <c r="DO117" s="54"/>
      <c r="DP117" s="54"/>
      <c r="DQ117" s="54"/>
      <c r="DR117" s="54"/>
      <c r="DS117" s="54"/>
      <c r="DT117" s="54"/>
      <c r="DU117" s="54"/>
      <c r="DV117" s="54"/>
      <c r="DW117" s="54"/>
      <c r="DX117" s="54"/>
      <c r="DY117" s="54"/>
      <c r="DZ117" s="54"/>
      <c r="EA117" s="54"/>
      <c r="EB117" s="54"/>
      <c r="EC117" s="54"/>
      <c r="ED117" s="54"/>
      <c r="EE117" s="54"/>
      <c r="EF117" s="54"/>
      <c r="EG117" s="54"/>
      <c r="EH117" s="54"/>
      <c r="EI117" s="54"/>
      <c r="EJ117" s="54"/>
      <c r="EK117" s="54"/>
      <c r="EL117" s="54"/>
      <c r="EM117" s="54"/>
      <c r="EN117" s="54"/>
      <c r="EO117" s="54"/>
      <c r="EP117" s="54"/>
      <c r="EQ117" s="54"/>
      <c r="ER117" s="54"/>
      <c r="ES117" s="54"/>
      <c r="ET117" s="54"/>
      <c r="EU117" s="54"/>
      <c r="EV117" s="54"/>
      <c r="EW117" s="54"/>
      <c r="EX117" s="54"/>
      <c r="EY117" s="54"/>
      <c r="EZ117" s="54"/>
      <c r="FA117" s="54"/>
      <c r="FB117" s="54"/>
      <c r="FC117" s="54"/>
      <c r="FD117" s="54"/>
      <c r="FE117" s="54"/>
      <c r="FF117" s="54"/>
      <c r="FG117" s="54"/>
      <c r="FH117" s="54"/>
      <c r="FI117" s="54"/>
      <c r="FJ117" s="54"/>
      <c r="FK117" s="54"/>
      <c r="FL117" s="54"/>
      <c r="FM117" s="54"/>
      <c r="FN117" s="54"/>
      <c r="FO117" s="54"/>
      <c r="FP117" s="54"/>
      <c r="FQ117" s="54"/>
      <c r="FR117" s="54"/>
      <c r="FS117" s="54"/>
      <c r="FT117" s="54"/>
      <c r="FU117" s="54"/>
      <c r="FV117" s="54"/>
      <c r="FW117" s="54"/>
      <c r="FX117" s="54"/>
      <c r="FY117" s="54"/>
      <c r="FZ117" s="54"/>
      <c r="GA117" s="54"/>
      <c r="GB117" s="54"/>
      <c r="GC117" s="54"/>
      <c r="GD117" s="54"/>
      <c r="GE117" s="54"/>
      <c r="GF117" s="54"/>
      <c r="GG117" s="54"/>
      <c r="GH117" s="54"/>
      <c r="GI117" s="54"/>
      <c r="GJ117" s="54"/>
      <c r="GK117" s="54"/>
      <c r="GL117" s="54"/>
      <c r="GM117" s="54"/>
      <c r="GN117" s="54"/>
      <c r="GO117" s="54"/>
      <c r="GP117" s="54"/>
      <c r="GQ117" s="54"/>
      <c r="GR117" s="54"/>
      <c r="GS117" s="54"/>
      <c r="GT117" s="54"/>
      <c r="GU117" s="54"/>
      <c r="GV117" s="54"/>
      <c r="GW117" s="54"/>
      <c r="GX117" s="54"/>
      <c r="GY117" s="54"/>
      <c r="GZ117" s="54"/>
      <c r="HA117" s="54"/>
      <c r="HB117" s="54"/>
      <c r="HC117" s="54"/>
      <c r="HD117" s="54"/>
      <c r="HE117" s="54"/>
    </row>
    <row r="118" spans="1:213" ht="31.5" x14ac:dyDescent="0.25">
      <c r="A118" s="69">
        <f t="shared" si="6"/>
        <v>106</v>
      </c>
      <c r="B118" s="56" t="s">
        <v>150</v>
      </c>
      <c r="C118" s="172" t="s">
        <v>579</v>
      </c>
      <c r="D118" s="230">
        <v>7</v>
      </c>
      <c r="E118" s="59">
        <v>7</v>
      </c>
      <c r="F118" s="5">
        <f t="shared" si="7"/>
        <v>100</v>
      </c>
      <c r="G118" s="54"/>
      <c r="H118" s="54"/>
      <c r="I118" s="54"/>
      <c r="J118" s="54"/>
      <c r="K118" s="54"/>
      <c r="L118" s="54"/>
      <c r="M118" s="54"/>
      <c r="N118" s="54"/>
      <c r="O118" s="54"/>
      <c r="P118" s="54"/>
      <c r="Q118" s="54"/>
      <c r="R118" s="54"/>
      <c r="S118" s="54"/>
      <c r="T118" s="54"/>
      <c r="U118" s="54"/>
      <c r="V118" s="54"/>
      <c r="W118" s="54"/>
      <c r="X118" s="54"/>
      <c r="Y118" s="54"/>
      <c r="Z118" s="54"/>
      <c r="AA118" s="54"/>
      <c r="AB118" s="54"/>
      <c r="AC118" s="54"/>
      <c r="AD118" s="54"/>
      <c r="AE118" s="54"/>
      <c r="AF118" s="54"/>
      <c r="AG118" s="54"/>
      <c r="AH118" s="54"/>
      <c r="AI118" s="54"/>
      <c r="AJ118" s="54"/>
      <c r="AK118" s="54"/>
      <c r="AL118" s="54"/>
      <c r="AM118" s="54"/>
      <c r="AN118" s="54"/>
      <c r="AO118" s="54"/>
      <c r="AP118" s="54"/>
      <c r="AQ118" s="54"/>
      <c r="AR118" s="54"/>
      <c r="AS118" s="54"/>
      <c r="AT118" s="54"/>
      <c r="AU118" s="54"/>
      <c r="AV118" s="54"/>
      <c r="AW118" s="54"/>
      <c r="AX118" s="54"/>
      <c r="AY118" s="54"/>
      <c r="AZ118" s="54"/>
      <c r="BA118" s="54"/>
      <c r="BB118" s="54"/>
      <c r="BC118" s="54"/>
      <c r="BD118" s="54"/>
      <c r="BE118" s="54"/>
      <c r="BF118" s="54"/>
      <c r="BG118" s="54"/>
      <c r="BH118" s="54"/>
      <c r="BI118" s="54"/>
      <c r="BJ118" s="54"/>
      <c r="BK118" s="54"/>
      <c r="BL118" s="54"/>
      <c r="BM118" s="54"/>
      <c r="BN118" s="54"/>
      <c r="BO118" s="54"/>
      <c r="BP118" s="54"/>
      <c r="BQ118" s="54"/>
      <c r="BR118" s="54"/>
      <c r="BS118" s="54"/>
      <c r="BT118" s="54"/>
      <c r="BU118" s="54"/>
      <c r="BV118" s="54"/>
      <c r="BW118" s="54"/>
      <c r="BX118" s="54"/>
      <c r="BY118" s="54"/>
      <c r="BZ118" s="54"/>
      <c r="CA118" s="54"/>
      <c r="CB118" s="54"/>
      <c r="CC118" s="54"/>
      <c r="CD118" s="54"/>
      <c r="CE118" s="54"/>
      <c r="CF118" s="54"/>
      <c r="CG118" s="54"/>
      <c r="CH118" s="54"/>
      <c r="CI118" s="54"/>
      <c r="CJ118" s="54"/>
      <c r="CK118" s="54"/>
      <c r="CL118" s="54"/>
      <c r="CM118" s="54"/>
      <c r="CN118" s="54"/>
      <c r="CO118" s="54"/>
      <c r="CP118" s="54"/>
      <c r="CQ118" s="54"/>
      <c r="CR118" s="54"/>
      <c r="CS118" s="54"/>
      <c r="CT118" s="54"/>
      <c r="CU118" s="54"/>
      <c r="CV118" s="54"/>
      <c r="CW118" s="54"/>
      <c r="CX118" s="54"/>
      <c r="CY118" s="54"/>
      <c r="CZ118" s="54"/>
      <c r="DA118" s="54"/>
      <c r="DB118" s="54"/>
      <c r="DC118" s="54"/>
      <c r="DD118" s="54"/>
      <c r="DE118" s="54"/>
      <c r="DF118" s="54"/>
      <c r="DG118" s="54"/>
      <c r="DH118" s="54"/>
      <c r="DI118" s="54"/>
      <c r="DJ118" s="54"/>
      <c r="DK118" s="54"/>
      <c r="DL118" s="54"/>
      <c r="DM118" s="54"/>
      <c r="DN118" s="54"/>
      <c r="DO118" s="54"/>
      <c r="DP118" s="54"/>
      <c r="DQ118" s="54"/>
      <c r="DR118" s="54"/>
      <c r="DS118" s="54"/>
      <c r="DT118" s="54"/>
      <c r="DU118" s="54"/>
      <c r="DV118" s="54"/>
      <c r="DW118" s="54"/>
      <c r="DX118" s="54"/>
      <c r="DY118" s="54"/>
      <c r="DZ118" s="54"/>
      <c r="EA118" s="54"/>
      <c r="EB118" s="54"/>
      <c r="EC118" s="54"/>
      <c r="ED118" s="54"/>
      <c r="EE118" s="54"/>
      <c r="EF118" s="54"/>
      <c r="EG118" s="54"/>
      <c r="EH118" s="54"/>
      <c r="EI118" s="54"/>
      <c r="EJ118" s="54"/>
      <c r="EK118" s="54"/>
      <c r="EL118" s="54"/>
      <c r="EM118" s="54"/>
      <c r="EN118" s="54"/>
      <c r="EO118" s="54"/>
      <c r="EP118" s="54"/>
      <c r="EQ118" s="54"/>
      <c r="ER118" s="54"/>
      <c r="ES118" s="54"/>
      <c r="ET118" s="54"/>
      <c r="EU118" s="54"/>
      <c r="EV118" s="54"/>
      <c r="EW118" s="54"/>
      <c r="EX118" s="54"/>
      <c r="EY118" s="54"/>
      <c r="EZ118" s="54"/>
      <c r="FA118" s="54"/>
      <c r="FB118" s="54"/>
      <c r="FC118" s="54"/>
      <c r="FD118" s="54"/>
      <c r="FE118" s="54"/>
      <c r="FF118" s="54"/>
      <c r="FG118" s="54"/>
      <c r="FH118" s="54"/>
      <c r="FI118" s="54"/>
      <c r="FJ118" s="54"/>
      <c r="FK118" s="54"/>
      <c r="FL118" s="54"/>
      <c r="FM118" s="54"/>
      <c r="FN118" s="54"/>
      <c r="FO118" s="54"/>
      <c r="FP118" s="54"/>
      <c r="FQ118" s="54"/>
      <c r="FR118" s="54"/>
      <c r="FS118" s="54"/>
      <c r="FT118" s="54"/>
      <c r="FU118" s="54"/>
      <c r="FV118" s="54"/>
      <c r="FW118" s="54"/>
      <c r="FX118" s="54"/>
      <c r="FY118" s="54"/>
      <c r="FZ118" s="54"/>
      <c r="GA118" s="54"/>
      <c r="GB118" s="54"/>
      <c r="GC118" s="54"/>
      <c r="GD118" s="54"/>
      <c r="GE118" s="54"/>
      <c r="GF118" s="54"/>
      <c r="GG118" s="54"/>
      <c r="GH118" s="54"/>
      <c r="GI118" s="54"/>
      <c r="GJ118" s="54"/>
      <c r="GK118" s="54"/>
      <c r="GL118" s="54"/>
      <c r="GM118" s="54"/>
      <c r="GN118" s="54"/>
      <c r="GO118" s="54"/>
      <c r="GP118" s="54"/>
      <c r="GQ118" s="54"/>
      <c r="GR118" s="54"/>
      <c r="GS118" s="54"/>
      <c r="GT118" s="54"/>
      <c r="GU118" s="54"/>
      <c r="GV118" s="54"/>
      <c r="GW118" s="54"/>
      <c r="GX118" s="54"/>
      <c r="GY118" s="54"/>
      <c r="GZ118" s="54"/>
      <c r="HA118" s="54"/>
      <c r="HB118" s="54"/>
      <c r="HC118" s="54"/>
      <c r="HD118" s="54"/>
      <c r="HE118" s="54"/>
    </row>
    <row r="119" spans="1:213" ht="78.75" x14ac:dyDescent="0.25">
      <c r="A119" s="69">
        <f t="shared" si="6"/>
        <v>107</v>
      </c>
      <c r="B119" s="56" t="s">
        <v>151</v>
      </c>
      <c r="C119" s="172" t="s">
        <v>579</v>
      </c>
      <c r="D119" s="230">
        <v>400</v>
      </c>
      <c r="E119" s="59">
        <v>1327</v>
      </c>
      <c r="F119" s="5">
        <f t="shared" si="7"/>
        <v>331.75</v>
      </c>
      <c r="G119" s="54"/>
      <c r="H119" s="54"/>
      <c r="I119" s="54"/>
      <c r="J119" s="54"/>
      <c r="K119" s="54"/>
      <c r="L119" s="54"/>
      <c r="M119" s="54"/>
      <c r="N119" s="54"/>
      <c r="O119" s="54"/>
      <c r="P119" s="54"/>
      <c r="Q119" s="54"/>
      <c r="R119" s="54"/>
      <c r="S119" s="54"/>
      <c r="T119" s="54"/>
      <c r="U119" s="54"/>
      <c r="V119" s="54"/>
      <c r="W119" s="54"/>
      <c r="X119" s="54"/>
      <c r="Y119" s="54"/>
      <c r="Z119" s="54"/>
      <c r="AA119" s="54"/>
      <c r="AB119" s="54"/>
      <c r="AC119" s="54"/>
      <c r="AD119" s="54"/>
      <c r="AE119" s="54"/>
      <c r="AF119" s="54"/>
      <c r="AG119" s="54"/>
      <c r="AH119" s="54"/>
      <c r="AI119" s="54"/>
      <c r="AJ119" s="54"/>
      <c r="AK119" s="54"/>
      <c r="AL119" s="54"/>
      <c r="AM119" s="54"/>
      <c r="AN119" s="54"/>
      <c r="AO119" s="54"/>
      <c r="AP119" s="54"/>
      <c r="AQ119" s="54"/>
      <c r="AR119" s="54"/>
      <c r="AS119" s="54"/>
      <c r="AT119" s="54"/>
      <c r="AU119" s="54"/>
      <c r="AV119" s="54"/>
      <c r="AW119" s="54"/>
      <c r="AX119" s="54"/>
      <c r="AY119" s="54"/>
      <c r="AZ119" s="54"/>
      <c r="BA119" s="54"/>
      <c r="BB119" s="54"/>
      <c r="BC119" s="54"/>
      <c r="BD119" s="54"/>
      <c r="BE119" s="54"/>
      <c r="BF119" s="54"/>
      <c r="BG119" s="54"/>
      <c r="BH119" s="54"/>
      <c r="BI119" s="54"/>
      <c r="BJ119" s="54"/>
      <c r="BK119" s="54"/>
      <c r="BL119" s="54"/>
      <c r="BM119" s="54"/>
      <c r="BN119" s="54"/>
      <c r="BO119" s="54"/>
      <c r="BP119" s="54"/>
      <c r="BQ119" s="54"/>
      <c r="BR119" s="54"/>
      <c r="BS119" s="54"/>
      <c r="BT119" s="54"/>
      <c r="BU119" s="54"/>
      <c r="BV119" s="54"/>
      <c r="BW119" s="54"/>
      <c r="BX119" s="54"/>
      <c r="BY119" s="54"/>
      <c r="BZ119" s="54"/>
      <c r="CA119" s="54"/>
      <c r="CB119" s="54"/>
      <c r="CC119" s="54"/>
      <c r="CD119" s="54"/>
      <c r="CE119" s="54"/>
      <c r="CF119" s="54"/>
      <c r="CG119" s="54"/>
      <c r="CH119" s="54"/>
      <c r="CI119" s="54"/>
      <c r="CJ119" s="54"/>
      <c r="CK119" s="54"/>
      <c r="CL119" s="54"/>
      <c r="CM119" s="54"/>
      <c r="CN119" s="54"/>
      <c r="CO119" s="54"/>
      <c r="CP119" s="54"/>
      <c r="CQ119" s="54"/>
      <c r="CR119" s="54"/>
      <c r="CS119" s="54"/>
      <c r="CT119" s="54"/>
      <c r="CU119" s="54"/>
      <c r="CV119" s="54"/>
      <c r="CW119" s="54"/>
      <c r="CX119" s="54"/>
      <c r="CY119" s="54"/>
      <c r="CZ119" s="54"/>
      <c r="DA119" s="54"/>
      <c r="DB119" s="54"/>
      <c r="DC119" s="54"/>
      <c r="DD119" s="54"/>
      <c r="DE119" s="54"/>
      <c r="DF119" s="54"/>
      <c r="DG119" s="54"/>
      <c r="DH119" s="54"/>
      <c r="DI119" s="54"/>
      <c r="DJ119" s="54"/>
      <c r="DK119" s="54"/>
      <c r="DL119" s="54"/>
      <c r="DM119" s="54"/>
      <c r="DN119" s="54"/>
      <c r="DO119" s="54"/>
      <c r="DP119" s="54"/>
      <c r="DQ119" s="54"/>
      <c r="DR119" s="54"/>
      <c r="DS119" s="54"/>
      <c r="DT119" s="54"/>
      <c r="DU119" s="54"/>
      <c r="DV119" s="54"/>
      <c r="DW119" s="54"/>
      <c r="DX119" s="54"/>
      <c r="DY119" s="54"/>
      <c r="DZ119" s="54"/>
      <c r="EA119" s="54"/>
      <c r="EB119" s="54"/>
      <c r="EC119" s="54"/>
      <c r="ED119" s="54"/>
      <c r="EE119" s="54"/>
      <c r="EF119" s="54"/>
      <c r="EG119" s="54"/>
      <c r="EH119" s="54"/>
      <c r="EI119" s="54"/>
      <c r="EJ119" s="54"/>
      <c r="EK119" s="54"/>
      <c r="EL119" s="54"/>
      <c r="EM119" s="54"/>
      <c r="EN119" s="54"/>
      <c r="EO119" s="54"/>
      <c r="EP119" s="54"/>
      <c r="EQ119" s="54"/>
      <c r="ER119" s="54"/>
      <c r="ES119" s="54"/>
      <c r="ET119" s="54"/>
      <c r="EU119" s="54"/>
      <c r="EV119" s="54"/>
      <c r="EW119" s="54"/>
      <c r="EX119" s="54"/>
      <c r="EY119" s="54"/>
      <c r="EZ119" s="54"/>
      <c r="FA119" s="54"/>
      <c r="FB119" s="54"/>
      <c r="FC119" s="54"/>
      <c r="FD119" s="54"/>
      <c r="FE119" s="54"/>
      <c r="FF119" s="54"/>
      <c r="FG119" s="54"/>
      <c r="FH119" s="54"/>
      <c r="FI119" s="54"/>
      <c r="FJ119" s="54"/>
      <c r="FK119" s="54"/>
      <c r="FL119" s="54"/>
      <c r="FM119" s="54"/>
      <c r="FN119" s="54"/>
      <c r="FO119" s="54"/>
      <c r="FP119" s="54"/>
      <c r="FQ119" s="54"/>
      <c r="FR119" s="54"/>
      <c r="FS119" s="54"/>
      <c r="FT119" s="54"/>
      <c r="FU119" s="54"/>
      <c r="FV119" s="54"/>
      <c r="FW119" s="54"/>
      <c r="FX119" s="54"/>
      <c r="FY119" s="54"/>
      <c r="FZ119" s="54"/>
      <c r="GA119" s="54"/>
      <c r="GB119" s="54"/>
      <c r="GC119" s="54"/>
      <c r="GD119" s="54"/>
      <c r="GE119" s="54"/>
      <c r="GF119" s="54"/>
      <c r="GG119" s="54"/>
      <c r="GH119" s="54"/>
      <c r="GI119" s="54"/>
      <c r="GJ119" s="54"/>
      <c r="GK119" s="54"/>
      <c r="GL119" s="54"/>
      <c r="GM119" s="54"/>
      <c r="GN119" s="54"/>
      <c r="GO119" s="54"/>
      <c r="GP119" s="54"/>
      <c r="GQ119" s="54"/>
      <c r="GR119" s="54"/>
      <c r="GS119" s="54"/>
      <c r="GT119" s="54"/>
      <c r="GU119" s="54"/>
      <c r="GV119" s="54"/>
      <c r="GW119" s="54"/>
      <c r="GX119" s="54"/>
      <c r="GY119" s="54"/>
      <c r="GZ119" s="54"/>
      <c r="HA119" s="54"/>
      <c r="HB119" s="54"/>
      <c r="HC119" s="54"/>
      <c r="HD119" s="54"/>
      <c r="HE119" s="54"/>
    </row>
    <row r="120" spans="1:213" ht="31.5" x14ac:dyDescent="0.25">
      <c r="A120" s="69">
        <f t="shared" si="6"/>
        <v>108</v>
      </c>
      <c r="B120" s="56" t="s">
        <v>152</v>
      </c>
      <c r="C120" s="172" t="s">
        <v>100</v>
      </c>
      <c r="D120" s="59">
        <v>1</v>
      </c>
      <c r="E120" s="59">
        <v>1</v>
      </c>
      <c r="F120" s="5">
        <f>E120*100/D120</f>
        <v>100</v>
      </c>
      <c r="G120" s="54"/>
      <c r="H120" s="54"/>
      <c r="I120" s="54"/>
      <c r="J120" s="54"/>
      <c r="K120" s="54"/>
      <c r="L120" s="54"/>
      <c r="M120" s="54"/>
      <c r="N120" s="54"/>
      <c r="O120" s="54"/>
      <c r="P120" s="54"/>
      <c r="Q120" s="54"/>
      <c r="R120" s="54"/>
      <c r="S120" s="54"/>
      <c r="T120" s="54"/>
      <c r="U120" s="54"/>
      <c r="V120" s="54"/>
      <c r="W120" s="54"/>
      <c r="X120" s="54"/>
      <c r="Y120" s="54"/>
      <c r="Z120" s="54"/>
      <c r="AA120" s="54"/>
      <c r="AB120" s="54"/>
      <c r="AC120" s="54"/>
      <c r="AD120" s="54"/>
      <c r="AE120" s="54"/>
      <c r="AF120" s="54"/>
      <c r="AG120" s="54"/>
      <c r="AH120" s="54"/>
      <c r="AI120" s="54"/>
      <c r="AJ120" s="54"/>
      <c r="AK120" s="54"/>
      <c r="AL120" s="54"/>
      <c r="AM120" s="54"/>
      <c r="AN120" s="54"/>
      <c r="AO120" s="54"/>
      <c r="AP120" s="54"/>
      <c r="AQ120" s="54"/>
      <c r="AR120" s="54"/>
      <c r="AS120" s="54"/>
      <c r="AT120" s="54"/>
      <c r="AU120" s="54"/>
      <c r="AV120" s="54"/>
      <c r="AW120" s="54"/>
      <c r="AX120" s="54"/>
      <c r="AY120" s="54"/>
      <c r="AZ120" s="54"/>
      <c r="BA120" s="54"/>
      <c r="BB120" s="54"/>
      <c r="BC120" s="54"/>
      <c r="BD120" s="54"/>
      <c r="BE120" s="54"/>
      <c r="BF120" s="54"/>
      <c r="BG120" s="54"/>
      <c r="BH120" s="54"/>
      <c r="BI120" s="54"/>
      <c r="BJ120" s="54"/>
      <c r="BK120" s="54"/>
      <c r="BL120" s="54"/>
      <c r="BM120" s="54"/>
      <c r="BN120" s="54"/>
      <c r="BO120" s="54"/>
      <c r="BP120" s="54"/>
      <c r="BQ120" s="54"/>
      <c r="BR120" s="54"/>
      <c r="BS120" s="54"/>
      <c r="BT120" s="54"/>
      <c r="BU120" s="54"/>
      <c r="BV120" s="54"/>
      <c r="BW120" s="54"/>
      <c r="BX120" s="54"/>
      <c r="BY120" s="54"/>
      <c r="BZ120" s="54"/>
      <c r="CA120" s="54"/>
      <c r="CB120" s="54"/>
      <c r="CC120" s="54"/>
      <c r="CD120" s="54"/>
      <c r="CE120" s="54"/>
      <c r="CF120" s="54"/>
      <c r="CG120" s="54"/>
      <c r="CH120" s="54"/>
      <c r="CI120" s="54"/>
      <c r="CJ120" s="54"/>
      <c r="CK120" s="54"/>
      <c r="CL120" s="54"/>
      <c r="CM120" s="54"/>
      <c r="CN120" s="54"/>
      <c r="CO120" s="54"/>
      <c r="CP120" s="54"/>
      <c r="CQ120" s="54"/>
      <c r="CR120" s="54"/>
      <c r="CS120" s="54"/>
      <c r="CT120" s="54"/>
      <c r="CU120" s="54"/>
      <c r="CV120" s="54"/>
      <c r="CW120" s="54"/>
      <c r="CX120" s="54"/>
      <c r="CY120" s="54"/>
      <c r="CZ120" s="54"/>
      <c r="DA120" s="54"/>
      <c r="DB120" s="54"/>
      <c r="DC120" s="54"/>
      <c r="DD120" s="54"/>
      <c r="DE120" s="54"/>
      <c r="DF120" s="54"/>
      <c r="DG120" s="54"/>
      <c r="DH120" s="54"/>
      <c r="DI120" s="54"/>
      <c r="DJ120" s="54"/>
      <c r="DK120" s="54"/>
      <c r="DL120" s="54"/>
      <c r="DM120" s="54"/>
      <c r="DN120" s="54"/>
      <c r="DO120" s="54"/>
      <c r="DP120" s="54"/>
      <c r="DQ120" s="54"/>
      <c r="DR120" s="54"/>
      <c r="DS120" s="54"/>
      <c r="DT120" s="54"/>
      <c r="DU120" s="54"/>
      <c r="DV120" s="54"/>
      <c r="DW120" s="54"/>
      <c r="DX120" s="54"/>
      <c r="DY120" s="54"/>
      <c r="DZ120" s="54"/>
      <c r="EA120" s="54"/>
      <c r="EB120" s="54"/>
      <c r="EC120" s="54"/>
      <c r="ED120" s="54"/>
      <c r="EE120" s="54"/>
      <c r="EF120" s="54"/>
      <c r="EG120" s="54"/>
      <c r="EH120" s="54"/>
      <c r="EI120" s="54"/>
      <c r="EJ120" s="54"/>
      <c r="EK120" s="54"/>
      <c r="EL120" s="54"/>
      <c r="EM120" s="54"/>
      <c r="EN120" s="54"/>
      <c r="EO120" s="54"/>
      <c r="EP120" s="54"/>
      <c r="EQ120" s="54"/>
      <c r="ER120" s="54"/>
      <c r="ES120" s="54"/>
      <c r="ET120" s="54"/>
      <c r="EU120" s="54"/>
      <c r="EV120" s="54"/>
      <c r="EW120" s="54"/>
      <c r="EX120" s="54"/>
      <c r="EY120" s="54"/>
      <c r="EZ120" s="54"/>
      <c r="FA120" s="54"/>
      <c r="FB120" s="54"/>
      <c r="FC120" s="54"/>
      <c r="FD120" s="54"/>
      <c r="FE120" s="54"/>
      <c r="FF120" s="54"/>
      <c r="FG120" s="54"/>
      <c r="FH120" s="54"/>
      <c r="FI120" s="54"/>
      <c r="FJ120" s="54"/>
      <c r="FK120" s="54"/>
      <c r="FL120" s="54"/>
      <c r="FM120" s="54"/>
      <c r="FN120" s="54"/>
      <c r="FO120" s="54"/>
      <c r="FP120" s="54"/>
      <c r="FQ120" s="54"/>
      <c r="FR120" s="54"/>
      <c r="FS120" s="54"/>
      <c r="FT120" s="54"/>
      <c r="FU120" s="54"/>
      <c r="FV120" s="54"/>
      <c r="FW120" s="54"/>
      <c r="FX120" s="54"/>
      <c r="FY120" s="54"/>
      <c r="FZ120" s="54"/>
      <c r="GA120" s="54"/>
      <c r="GB120" s="54"/>
      <c r="GC120" s="54"/>
      <c r="GD120" s="54"/>
      <c r="GE120" s="54"/>
      <c r="GF120" s="54"/>
      <c r="GG120" s="54"/>
      <c r="GH120" s="54"/>
      <c r="GI120" s="54"/>
      <c r="GJ120" s="54"/>
      <c r="GK120" s="54"/>
      <c r="GL120" s="54"/>
      <c r="GM120" s="54"/>
      <c r="GN120" s="54"/>
      <c r="GO120" s="54"/>
      <c r="GP120" s="54"/>
      <c r="GQ120" s="54"/>
      <c r="GR120" s="54"/>
      <c r="GS120" s="54"/>
      <c r="GT120" s="54"/>
      <c r="GU120" s="54"/>
      <c r="GV120" s="54"/>
      <c r="GW120" s="54"/>
      <c r="GX120" s="54"/>
      <c r="GY120" s="54"/>
      <c r="GZ120" s="54"/>
      <c r="HA120" s="54"/>
      <c r="HB120" s="54"/>
      <c r="HC120" s="54"/>
      <c r="HD120" s="54"/>
      <c r="HE120" s="54"/>
    </row>
    <row r="121" spans="1:213" x14ac:dyDescent="0.25">
      <c r="A121" s="69">
        <f t="shared" si="6"/>
        <v>109</v>
      </c>
      <c r="B121" s="56" t="s">
        <v>153</v>
      </c>
      <c r="C121" s="172" t="s">
        <v>100</v>
      </c>
      <c r="D121" s="230">
        <v>1</v>
      </c>
      <c r="E121" s="59">
        <v>1</v>
      </c>
      <c r="F121" s="5">
        <f>E121*100/D121</f>
        <v>100</v>
      </c>
      <c r="G121" s="54"/>
      <c r="H121" s="54"/>
      <c r="I121" s="54"/>
      <c r="J121" s="54"/>
      <c r="K121" s="54"/>
      <c r="L121" s="54"/>
      <c r="M121" s="54"/>
      <c r="N121" s="54"/>
      <c r="O121" s="54"/>
      <c r="P121" s="54"/>
      <c r="Q121" s="54"/>
      <c r="R121" s="54"/>
      <c r="S121" s="54"/>
      <c r="T121" s="54"/>
      <c r="U121" s="54"/>
      <c r="V121" s="54"/>
      <c r="W121" s="54"/>
      <c r="X121" s="54"/>
      <c r="Y121" s="54"/>
      <c r="Z121" s="54"/>
      <c r="AA121" s="54"/>
      <c r="AB121" s="54"/>
      <c r="AC121" s="54"/>
      <c r="AD121" s="54"/>
      <c r="AE121" s="54"/>
      <c r="AF121" s="54"/>
      <c r="AG121" s="54"/>
      <c r="AH121" s="54"/>
      <c r="AI121" s="54"/>
      <c r="AJ121" s="54"/>
      <c r="AK121" s="54"/>
      <c r="AL121" s="54"/>
      <c r="AM121" s="54"/>
      <c r="AN121" s="54"/>
      <c r="AO121" s="54"/>
      <c r="AP121" s="54"/>
      <c r="AQ121" s="54"/>
      <c r="AR121" s="54"/>
      <c r="AS121" s="54"/>
      <c r="AT121" s="54"/>
      <c r="AU121" s="54"/>
      <c r="AV121" s="54"/>
      <c r="AW121" s="54"/>
      <c r="AX121" s="54"/>
      <c r="AY121" s="54"/>
      <c r="AZ121" s="54"/>
      <c r="BA121" s="54"/>
      <c r="BB121" s="54"/>
      <c r="BC121" s="54"/>
      <c r="BD121" s="54"/>
      <c r="BE121" s="54"/>
      <c r="BF121" s="54"/>
      <c r="BG121" s="54"/>
      <c r="BH121" s="54"/>
      <c r="BI121" s="54"/>
      <c r="BJ121" s="54"/>
      <c r="BK121" s="54"/>
      <c r="BL121" s="54"/>
      <c r="BM121" s="54"/>
      <c r="BN121" s="54"/>
      <c r="BO121" s="54"/>
      <c r="BP121" s="54"/>
      <c r="BQ121" s="54"/>
      <c r="BR121" s="54"/>
      <c r="BS121" s="54"/>
      <c r="BT121" s="54"/>
      <c r="BU121" s="54"/>
      <c r="BV121" s="54"/>
      <c r="BW121" s="54"/>
      <c r="BX121" s="54"/>
      <c r="BY121" s="54"/>
      <c r="BZ121" s="54"/>
      <c r="CA121" s="54"/>
      <c r="CB121" s="54"/>
      <c r="CC121" s="54"/>
      <c r="CD121" s="54"/>
      <c r="CE121" s="54"/>
      <c r="CF121" s="54"/>
      <c r="CG121" s="54"/>
      <c r="CH121" s="54"/>
      <c r="CI121" s="54"/>
      <c r="CJ121" s="54"/>
      <c r="CK121" s="54"/>
      <c r="CL121" s="54"/>
      <c r="CM121" s="54"/>
      <c r="CN121" s="54"/>
      <c r="CO121" s="54"/>
      <c r="CP121" s="54"/>
      <c r="CQ121" s="54"/>
      <c r="CR121" s="54"/>
      <c r="CS121" s="54"/>
      <c r="CT121" s="54"/>
      <c r="CU121" s="54"/>
      <c r="CV121" s="54"/>
      <c r="CW121" s="54"/>
      <c r="CX121" s="54"/>
      <c r="CY121" s="54"/>
      <c r="CZ121" s="54"/>
      <c r="DA121" s="54"/>
      <c r="DB121" s="54"/>
      <c r="DC121" s="54"/>
      <c r="DD121" s="54"/>
      <c r="DE121" s="54"/>
      <c r="DF121" s="54"/>
      <c r="DG121" s="54"/>
      <c r="DH121" s="54"/>
      <c r="DI121" s="54"/>
      <c r="DJ121" s="54"/>
      <c r="DK121" s="54"/>
      <c r="DL121" s="54"/>
      <c r="DM121" s="54"/>
      <c r="DN121" s="54"/>
      <c r="DO121" s="54"/>
      <c r="DP121" s="54"/>
      <c r="DQ121" s="54"/>
      <c r="DR121" s="54"/>
      <c r="DS121" s="54"/>
      <c r="DT121" s="54"/>
      <c r="DU121" s="54"/>
      <c r="DV121" s="54"/>
      <c r="DW121" s="54"/>
      <c r="DX121" s="54"/>
      <c r="DY121" s="54"/>
      <c r="DZ121" s="54"/>
      <c r="EA121" s="54"/>
      <c r="EB121" s="54"/>
      <c r="EC121" s="54"/>
      <c r="ED121" s="54"/>
      <c r="EE121" s="54"/>
      <c r="EF121" s="54"/>
      <c r="EG121" s="54"/>
      <c r="EH121" s="54"/>
      <c r="EI121" s="54"/>
      <c r="EJ121" s="54"/>
      <c r="EK121" s="54"/>
      <c r="EL121" s="54"/>
      <c r="EM121" s="54"/>
      <c r="EN121" s="54"/>
      <c r="EO121" s="54"/>
      <c r="EP121" s="54"/>
      <c r="EQ121" s="54"/>
      <c r="ER121" s="54"/>
      <c r="ES121" s="54"/>
      <c r="ET121" s="54"/>
      <c r="EU121" s="54"/>
      <c r="EV121" s="54"/>
      <c r="EW121" s="54"/>
      <c r="EX121" s="54"/>
      <c r="EY121" s="54"/>
      <c r="EZ121" s="54"/>
      <c r="FA121" s="54"/>
      <c r="FB121" s="54"/>
      <c r="FC121" s="54"/>
      <c r="FD121" s="54"/>
      <c r="FE121" s="54"/>
      <c r="FF121" s="54"/>
      <c r="FG121" s="54"/>
      <c r="FH121" s="54"/>
      <c r="FI121" s="54"/>
      <c r="FJ121" s="54"/>
      <c r="FK121" s="54"/>
      <c r="FL121" s="54"/>
      <c r="FM121" s="54"/>
      <c r="FN121" s="54"/>
      <c r="FO121" s="54"/>
      <c r="FP121" s="54"/>
      <c r="FQ121" s="54"/>
      <c r="FR121" s="54"/>
      <c r="FS121" s="54"/>
      <c r="FT121" s="54"/>
      <c r="FU121" s="54"/>
      <c r="FV121" s="54"/>
      <c r="FW121" s="54"/>
      <c r="FX121" s="54"/>
      <c r="FY121" s="54"/>
      <c r="FZ121" s="54"/>
      <c r="GA121" s="54"/>
      <c r="GB121" s="54"/>
      <c r="GC121" s="54"/>
      <c r="GD121" s="54"/>
      <c r="GE121" s="54"/>
      <c r="GF121" s="54"/>
      <c r="GG121" s="54"/>
      <c r="GH121" s="54"/>
      <c r="GI121" s="54"/>
      <c r="GJ121" s="54"/>
      <c r="GK121" s="54"/>
      <c r="GL121" s="54"/>
      <c r="GM121" s="54"/>
      <c r="GN121" s="54"/>
      <c r="GO121" s="54"/>
      <c r="GP121" s="54"/>
      <c r="GQ121" s="54"/>
      <c r="GR121" s="54"/>
      <c r="GS121" s="54"/>
      <c r="GT121" s="54"/>
      <c r="GU121" s="54"/>
      <c r="GV121" s="54"/>
      <c r="GW121" s="54"/>
      <c r="GX121" s="54"/>
      <c r="GY121" s="54"/>
      <c r="GZ121" s="54"/>
      <c r="HA121" s="54"/>
      <c r="HB121" s="54"/>
      <c r="HC121" s="54"/>
      <c r="HD121" s="54"/>
      <c r="HE121" s="54"/>
    </row>
    <row r="122" spans="1:213" ht="159.75" customHeight="1" x14ac:dyDescent="0.25">
      <c r="A122" s="69">
        <f t="shared" si="6"/>
        <v>110</v>
      </c>
      <c r="B122" s="56" t="s">
        <v>580</v>
      </c>
      <c r="C122" s="172" t="s">
        <v>96</v>
      </c>
      <c r="D122" s="230">
        <v>100</v>
      </c>
      <c r="E122" s="230">
        <v>100</v>
      </c>
      <c r="F122" s="5">
        <v>100</v>
      </c>
      <c r="G122" s="54"/>
      <c r="H122" s="54"/>
      <c r="I122" s="54"/>
      <c r="J122" s="54"/>
      <c r="K122" s="54"/>
      <c r="L122" s="54"/>
      <c r="M122" s="54"/>
      <c r="N122" s="54"/>
      <c r="O122" s="54"/>
      <c r="P122" s="54"/>
      <c r="Q122" s="54"/>
      <c r="R122" s="54"/>
      <c r="S122" s="54"/>
      <c r="T122" s="54"/>
      <c r="U122" s="54"/>
      <c r="V122" s="54"/>
      <c r="W122" s="54"/>
      <c r="X122" s="54"/>
      <c r="Y122" s="54"/>
      <c r="Z122" s="54"/>
      <c r="AA122" s="54"/>
      <c r="AB122" s="54"/>
      <c r="AC122" s="54"/>
      <c r="AD122" s="54"/>
      <c r="AE122" s="54"/>
      <c r="AF122" s="54"/>
      <c r="AG122" s="54"/>
      <c r="AH122" s="54"/>
      <c r="AI122" s="54"/>
      <c r="AJ122" s="54"/>
      <c r="AK122" s="54"/>
      <c r="AL122" s="54"/>
      <c r="AM122" s="54"/>
      <c r="AN122" s="54"/>
      <c r="AO122" s="54"/>
      <c r="AP122" s="54"/>
      <c r="AQ122" s="54"/>
      <c r="AR122" s="54"/>
      <c r="AS122" s="54"/>
      <c r="AT122" s="54"/>
      <c r="AU122" s="54"/>
      <c r="AV122" s="54"/>
      <c r="AW122" s="54"/>
      <c r="AX122" s="54"/>
      <c r="AY122" s="54"/>
      <c r="AZ122" s="54"/>
      <c r="BA122" s="54"/>
      <c r="BB122" s="54"/>
      <c r="BC122" s="54"/>
      <c r="BD122" s="54"/>
      <c r="BE122" s="54"/>
      <c r="BF122" s="54"/>
      <c r="BG122" s="54"/>
      <c r="BH122" s="54"/>
      <c r="BI122" s="54"/>
      <c r="BJ122" s="54"/>
      <c r="BK122" s="54"/>
      <c r="BL122" s="54"/>
      <c r="BM122" s="54"/>
      <c r="BN122" s="54"/>
      <c r="BO122" s="54"/>
      <c r="BP122" s="54"/>
      <c r="BQ122" s="54"/>
      <c r="BR122" s="54"/>
      <c r="BS122" s="54"/>
      <c r="BT122" s="54"/>
      <c r="BU122" s="54"/>
      <c r="BV122" s="54"/>
      <c r="BW122" s="54"/>
      <c r="BX122" s="54"/>
      <c r="BY122" s="54"/>
      <c r="BZ122" s="54"/>
      <c r="CA122" s="54"/>
      <c r="CB122" s="54"/>
      <c r="CC122" s="54"/>
      <c r="CD122" s="54"/>
      <c r="CE122" s="54"/>
      <c r="CF122" s="54"/>
      <c r="CG122" s="54"/>
      <c r="CH122" s="54"/>
      <c r="CI122" s="54"/>
      <c r="CJ122" s="54"/>
      <c r="CK122" s="54"/>
      <c r="CL122" s="54"/>
      <c r="CM122" s="54"/>
      <c r="CN122" s="54"/>
      <c r="CO122" s="54"/>
      <c r="CP122" s="54"/>
      <c r="CQ122" s="54"/>
      <c r="CR122" s="54"/>
      <c r="CS122" s="54"/>
      <c r="CT122" s="54"/>
      <c r="CU122" s="54"/>
      <c r="CV122" s="54"/>
      <c r="CW122" s="54"/>
      <c r="CX122" s="54"/>
      <c r="CY122" s="54"/>
      <c r="CZ122" s="54"/>
      <c r="DA122" s="54"/>
      <c r="DB122" s="54"/>
      <c r="DC122" s="54"/>
      <c r="DD122" s="54"/>
      <c r="DE122" s="54"/>
      <c r="DF122" s="54"/>
      <c r="DG122" s="54"/>
      <c r="DH122" s="54"/>
      <c r="DI122" s="54"/>
      <c r="DJ122" s="54"/>
      <c r="DK122" s="54"/>
      <c r="DL122" s="54"/>
      <c r="DM122" s="54"/>
      <c r="DN122" s="54"/>
      <c r="DO122" s="54"/>
      <c r="DP122" s="54"/>
      <c r="DQ122" s="54"/>
      <c r="DR122" s="54"/>
      <c r="DS122" s="54"/>
      <c r="DT122" s="54"/>
      <c r="DU122" s="54"/>
      <c r="DV122" s="54"/>
      <c r="DW122" s="54"/>
      <c r="DX122" s="54"/>
      <c r="DY122" s="54"/>
      <c r="DZ122" s="54"/>
      <c r="EA122" s="54"/>
      <c r="EB122" s="54"/>
      <c r="EC122" s="54"/>
      <c r="ED122" s="54"/>
      <c r="EE122" s="54"/>
      <c r="EF122" s="54"/>
      <c r="EG122" s="54"/>
      <c r="EH122" s="54"/>
      <c r="EI122" s="54"/>
      <c r="EJ122" s="54"/>
      <c r="EK122" s="54"/>
      <c r="EL122" s="54"/>
      <c r="EM122" s="54"/>
      <c r="EN122" s="54"/>
      <c r="EO122" s="54"/>
      <c r="EP122" s="54"/>
      <c r="EQ122" s="54"/>
      <c r="ER122" s="54"/>
      <c r="ES122" s="54"/>
      <c r="ET122" s="54"/>
      <c r="EU122" s="54"/>
      <c r="EV122" s="54"/>
      <c r="EW122" s="54"/>
      <c r="EX122" s="54"/>
      <c r="EY122" s="54"/>
      <c r="EZ122" s="54"/>
      <c r="FA122" s="54"/>
      <c r="FB122" s="54"/>
      <c r="FC122" s="54"/>
      <c r="FD122" s="54"/>
      <c r="FE122" s="54"/>
      <c r="FF122" s="54"/>
      <c r="FG122" s="54"/>
      <c r="FH122" s="54"/>
      <c r="FI122" s="54"/>
      <c r="FJ122" s="54"/>
      <c r="FK122" s="54"/>
      <c r="FL122" s="54"/>
      <c r="FM122" s="54"/>
      <c r="FN122" s="54"/>
      <c r="FO122" s="54"/>
      <c r="FP122" s="54"/>
      <c r="FQ122" s="54"/>
      <c r="FR122" s="54"/>
      <c r="FS122" s="54"/>
      <c r="FT122" s="54"/>
      <c r="FU122" s="54"/>
      <c r="FV122" s="54"/>
      <c r="FW122" s="54"/>
      <c r="FX122" s="54"/>
      <c r="FY122" s="54"/>
      <c r="FZ122" s="54"/>
      <c r="GA122" s="54"/>
      <c r="GB122" s="54"/>
      <c r="GC122" s="54"/>
      <c r="GD122" s="54"/>
      <c r="GE122" s="54"/>
      <c r="GF122" s="54"/>
      <c r="GG122" s="54"/>
      <c r="GH122" s="54"/>
      <c r="GI122" s="54"/>
      <c r="GJ122" s="54"/>
      <c r="GK122" s="54"/>
      <c r="GL122" s="54"/>
      <c r="GM122" s="54"/>
      <c r="GN122" s="54"/>
      <c r="GO122" s="54"/>
      <c r="GP122" s="54"/>
      <c r="GQ122" s="54"/>
      <c r="GR122" s="54"/>
      <c r="GS122" s="54"/>
      <c r="GT122" s="54"/>
      <c r="GU122" s="54"/>
      <c r="GV122" s="54"/>
      <c r="GW122" s="54"/>
      <c r="GX122" s="54"/>
      <c r="GY122" s="54"/>
      <c r="GZ122" s="54"/>
      <c r="HA122" s="54"/>
      <c r="HB122" s="54"/>
      <c r="HC122" s="54"/>
      <c r="HD122" s="54"/>
      <c r="HE122" s="54"/>
    </row>
    <row r="123" spans="1:213" ht="94.5" x14ac:dyDescent="0.25">
      <c r="A123" s="272">
        <f t="shared" si="6"/>
        <v>111</v>
      </c>
      <c r="B123" s="56" t="s">
        <v>581</v>
      </c>
      <c r="C123" s="171" t="s">
        <v>154</v>
      </c>
      <c r="D123" s="229">
        <v>118</v>
      </c>
      <c r="E123" s="194">
        <v>118</v>
      </c>
      <c r="F123" s="91">
        <f>E123*100/D123</f>
        <v>100</v>
      </c>
      <c r="G123" s="54"/>
      <c r="H123" s="54"/>
      <c r="I123" s="54"/>
      <c r="J123" s="54"/>
      <c r="K123" s="54"/>
      <c r="L123" s="54"/>
      <c r="M123" s="54"/>
      <c r="N123" s="54"/>
      <c r="O123" s="54"/>
      <c r="P123" s="54"/>
      <c r="Q123" s="54"/>
      <c r="R123" s="54"/>
      <c r="S123" s="54"/>
      <c r="T123" s="54"/>
      <c r="U123" s="54"/>
      <c r="V123" s="54"/>
      <c r="W123" s="54"/>
      <c r="X123" s="54"/>
      <c r="Y123" s="54"/>
      <c r="Z123" s="54"/>
      <c r="AA123" s="54"/>
      <c r="AB123" s="54"/>
      <c r="AC123" s="54"/>
      <c r="AD123" s="54"/>
      <c r="AE123" s="54"/>
      <c r="AF123" s="54"/>
      <c r="AG123" s="54"/>
      <c r="AH123" s="54"/>
      <c r="AI123" s="54"/>
      <c r="AJ123" s="54"/>
      <c r="AK123" s="54"/>
      <c r="AL123" s="54"/>
      <c r="AM123" s="54"/>
      <c r="AN123" s="54"/>
      <c r="AO123" s="54"/>
      <c r="AP123" s="54"/>
      <c r="AQ123" s="54"/>
      <c r="AR123" s="54"/>
      <c r="AS123" s="54"/>
      <c r="AT123" s="54"/>
      <c r="AU123" s="54"/>
      <c r="AV123" s="54"/>
      <c r="AW123" s="54"/>
      <c r="AX123" s="54"/>
      <c r="AY123" s="54"/>
      <c r="AZ123" s="54"/>
      <c r="BA123" s="54"/>
      <c r="BB123" s="54"/>
      <c r="BC123" s="54"/>
      <c r="BD123" s="54"/>
      <c r="BE123" s="54"/>
      <c r="BF123" s="54"/>
      <c r="BG123" s="54"/>
      <c r="BH123" s="54"/>
      <c r="BI123" s="54"/>
      <c r="BJ123" s="54"/>
      <c r="BK123" s="54"/>
      <c r="BL123" s="54"/>
      <c r="BM123" s="54"/>
      <c r="BN123" s="54"/>
      <c r="BO123" s="54"/>
      <c r="BP123" s="54"/>
      <c r="BQ123" s="54"/>
      <c r="BR123" s="54"/>
      <c r="BS123" s="54"/>
      <c r="BT123" s="54"/>
      <c r="BU123" s="54"/>
      <c r="BV123" s="54"/>
      <c r="BW123" s="54"/>
      <c r="BX123" s="54"/>
      <c r="BY123" s="54"/>
      <c r="BZ123" s="54"/>
      <c r="CA123" s="54"/>
      <c r="CB123" s="54"/>
      <c r="CC123" s="54"/>
      <c r="CD123" s="54"/>
      <c r="CE123" s="54"/>
      <c r="CF123" s="54"/>
      <c r="CG123" s="54"/>
      <c r="CH123" s="54"/>
      <c r="CI123" s="54"/>
      <c r="CJ123" s="54"/>
      <c r="CK123" s="54"/>
      <c r="CL123" s="54"/>
      <c r="CM123" s="54"/>
      <c r="CN123" s="54"/>
      <c r="CO123" s="54"/>
      <c r="CP123" s="54"/>
      <c r="CQ123" s="54"/>
      <c r="CR123" s="54"/>
      <c r="CS123" s="54"/>
      <c r="CT123" s="54"/>
      <c r="CU123" s="54"/>
      <c r="CV123" s="54"/>
      <c r="CW123" s="54"/>
      <c r="CX123" s="54"/>
      <c r="CY123" s="54"/>
      <c r="CZ123" s="54"/>
      <c r="DA123" s="54"/>
      <c r="DB123" s="54"/>
      <c r="DC123" s="54"/>
      <c r="DD123" s="54"/>
      <c r="DE123" s="54"/>
      <c r="DF123" s="54"/>
      <c r="DG123" s="54"/>
      <c r="DH123" s="54"/>
      <c r="DI123" s="54"/>
      <c r="DJ123" s="54"/>
      <c r="DK123" s="54"/>
      <c r="DL123" s="54"/>
      <c r="DM123" s="54"/>
      <c r="DN123" s="54"/>
      <c r="DO123" s="54"/>
      <c r="DP123" s="54"/>
      <c r="DQ123" s="54"/>
      <c r="DR123" s="54"/>
      <c r="DS123" s="54"/>
      <c r="DT123" s="54"/>
      <c r="DU123" s="54"/>
      <c r="DV123" s="54"/>
      <c r="DW123" s="54"/>
      <c r="DX123" s="54"/>
      <c r="DY123" s="54"/>
      <c r="DZ123" s="54"/>
      <c r="EA123" s="54"/>
      <c r="EB123" s="54"/>
      <c r="EC123" s="54"/>
      <c r="ED123" s="54"/>
      <c r="EE123" s="54"/>
      <c r="EF123" s="54"/>
      <c r="EG123" s="54"/>
      <c r="EH123" s="54"/>
      <c r="EI123" s="54"/>
      <c r="EJ123" s="54"/>
      <c r="EK123" s="54"/>
      <c r="EL123" s="54"/>
      <c r="EM123" s="54"/>
      <c r="EN123" s="54"/>
      <c r="EO123" s="54"/>
      <c r="EP123" s="54"/>
      <c r="EQ123" s="54"/>
      <c r="ER123" s="54"/>
      <c r="ES123" s="54"/>
      <c r="ET123" s="54"/>
      <c r="EU123" s="54"/>
      <c r="EV123" s="54"/>
      <c r="EW123" s="54"/>
      <c r="EX123" s="54"/>
      <c r="EY123" s="54"/>
      <c r="EZ123" s="54"/>
      <c r="FA123" s="54"/>
      <c r="FB123" s="54"/>
      <c r="FC123" s="54"/>
      <c r="FD123" s="54"/>
      <c r="FE123" s="54"/>
      <c r="FF123" s="54"/>
      <c r="FG123" s="54"/>
      <c r="FH123" s="54"/>
      <c r="FI123" s="54"/>
      <c r="FJ123" s="54"/>
      <c r="FK123" s="54"/>
      <c r="FL123" s="54"/>
      <c r="FM123" s="54"/>
      <c r="FN123" s="54"/>
      <c r="FO123" s="54"/>
      <c r="FP123" s="54"/>
      <c r="FQ123" s="54"/>
      <c r="FR123" s="54"/>
      <c r="FS123" s="54"/>
      <c r="FT123" s="54"/>
      <c r="FU123" s="54"/>
      <c r="FV123" s="54"/>
      <c r="FW123" s="54"/>
      <c r="FX123" s="54"/>
      <c r="FY123" s="54"/>
      <c r="FZ123" s="54"/>
      <c r="GA123" s="54"/>
      <c r="GB123" s="54"/>
      <c r="GC123" s="54"/>
      <c r="GD123" s="54"/>
      <c r="GE123" s="54"/>
      <c r="GF123" s="54"/>
      <c r="GG123" s="54"/>
      <c r="GH123" s="54"/>
      <c r="GI123" s="54"/>
      <c r="GJ123" s="54"/>
      <c r="GK123" s="54"/>
      <c r="GL123" s="54"/>
      <c r="GM123" s="54"/>
      <c r="GN123" s="54"/>
      <c r="GO123" s="54"/>
      <c r="GP123" s="54"/>
      <c r="GQ123" s="54"/>
      <c r="GR123" s="54"/>
      <c r="GS123" s="54"/>
      <c r="GT123" s="54"/>
      <c r="GU123" s="54"/>
      <c r="GV123" s="54"/>
      <c r="GW123" s="54"/>
      <c r="GX123" s="54"/>
      <c r="GY123" s="54"/>
      <c r="GZ123" s="54"/>
      <c r="HA123" s="54"/>
      <c r="HB123" s="54"/>
      <c r="HC123" s="54"/>
      <c r="HD123" s="54"/>
      <c r="HE123" s="54"/>
    </row>
    <row r="124" spans="1:213" x14ac:dyDescent="0.25">
      <c r="A124" s="274"/>
      <c r="B124" s="56" t="s">
        <v>155</v>
      </c>
      <c r="C124" s="172" t="s">
        <v>100</v>
      </c>
      <c r="D124" s="230">
        <v>1</v>
      </c>
      <c r="E124" s="83">
        <v>1</v>
      </c>
      <c r="F124" s="5">
        <f t="shared" ref="F124" si="8">E124*100/D124</f>
        <v>100</v>
      </c>
      <c r="G124" s="54"/>
      <c r="H124" s="54"/>
      <c r="I124" s="54"/>
      <c r="J124" s="54"/>
      <c r="K124" s="54"/>
      <c r="L124" s="54"/>
      <c r="M124" s="54"/>
      <c r="N124" s="54"/>
      <c r="O124" s="54"/>
      <c r="P124" s="54"/>
      <c r="Q124" s="54"/>
      <c r="R124" s="54"/>
      <c r="S124" s="54"/>
      <c r="T124" s="54"/>
      <c r="U124" s="54"/>
      <c r="V124" s="54"/>
      <c r="W124" s="54"/>
      <c r="X124" s="54"/>
      <c r="Y124" s="54"/>
      <c r="Z124" s="54"/>
      <c r="AA124" s="54"/>
      <c r="AB124" s="54"/>
      <c r="AC124" s="54"/>
      <c r="AD124" s="54"/>
      <c r="AE124" s="54"/>
      <c r="AF124" s="54"/>
      <c r="AG124" s="54"/>
      <c r="AH124" s="54"/>
      <c r="AI124" s="54"/>
      <c r="AJ124" s="54"/>
      <c r="AK124" s="54"/>
      <c r="AL124" s="54"/>
      <c r="AM124" s="54"/>
      <c r="AN124" s="54"/>
      <c r="AO124" s="54"/>
      <c r="AP124" s="54"/>
      <c r="AQ124" s="54"/>
      <c r="AR124" s="54"/>
      <c r="AS124" s="54"/>
      <c r="AT124" s="54"/>
      <c r="AU124" s="54"/>
      <c r="AV124" s="54"/>
      <c r="AW124" s="54"/>
      <c r="AX124" s="54"/>
      <c r="AY124" s="54"/>
      <c r="AZ124" s="54"/>
      <c r="BA124" s="54"/>
      <c r="BB124" s="54"/>
      <c r="BC124" s="54"/>
      <c r="BD124" s="54"/>
      <c r="BE124" s="54"/>
      <c r="BF124" s="54"/>
      <c r="BG124" s="54"/>
      <c r="BH124" s="54"/>
      <c r="BI124" s="54"/>
      <c r="BJ124" s="54"/>
      <c r="BK124" s="54"/>
      <c r="BL124" s="54"/>
      <c r="BM124" s="54"/>
      <c r="BN124" s="54"/>
      <c r="BO124" s="54"/>
      <c r="BP124" s="54"/>
      <c r="BQ124" s="54"/>
      <c r="BR124" s="54"/>
      <c r="BS124" s="54"/>
      <c r="BT124" s="54"/>
      <c r="BU124" s="54"/>
      <c r="BV124" s="54"/>
      <c r="BW124" s="54"/>
      <c r="BX124" s="54"/>
      <c r="BY124" s="54"/>
      <c r="BZ124" s="54"/>
      <c r="CA124" s="54"/>
      <c r="CB124" s="54"/>
      <c r="CC124" s="54"/>
      <c r="CD124" s="54"/>
      <c r="CE124" s="54"/>
      <c r="CF124" s="54"/>
      <c r="CG124" s="54"/>
      <c r="CH124" s="54"/>
      <c r="CI124" s="54"/>
      <c r="CJ124" s="54"/>
      <c r="CK124" s="54"/>
      <c r="CL124" s="54"/>
      <c r="CM124" s="54"/>
      <c r="CN124" s="54"/>
      <c r="CO124" s="54"/>
      <c r="CP124" s="54"/>
      <c r="CQ124" s="54"/>
      <c r="CR124" s="54"/>
      <c r="CS124" s="54"/>
      <c r="CT124" s="54"/>
      <c r="CU124" s="54"/>
      <c r="CV124" s="54"/>
      <c r="CW124" s="54"/>
      <c r="CX124" s="54"/>
      <c r="CY124" s="54"/>
      <c r="CZ124" s="54"/>
      <c r="DA124" s="54"/>
      <c r="DB124" s="54"/>
      <c r="DC124" s="54"/>
      <c r="DD124" s="54"/>
      <c r="DE124" s="54"/>
      <c r="DF124" s="54"/>
      <c r="DG124" s="54"/>
      <c r="DH124" s="54"/>
      <c r="DI124" s="54"/>
      <c r="DJ124" s="54"/>
      <c r="DK124" s="54"/>
      <c r="DL124" s="54"/>
      <c r="DM124" s="54"/>
      <c r="DN124" s="54"/>
      <c r="DO124" s="54"/>
      <c r="DP124" s="54"/>
      <c r="DQ124" s="54"/>
      <c r="DR124" s="54"/>
      <c r="DS124" s="54"/>
      <c r="DT124" s="54"/>
      <c r="DU124" s="54"/>
      <c r="DV124" s="54"/>
      <c r="DW124" s="54"/>
      <c r="DX124" s="54"/>
      <c r="DY124" s="54"/>
      <c r="DZ124" s="54"/>
      <c r="EA124" s="54"/>
      <c r="EB124" s="54"/>
      <c r="EC124" s="54"/>
      <c r="ED124" s="54"/>
      <c r="EE124" s="54"/>
      <c r="EF124" s="54"/>
      <c r="EG124" s="54"/>
      <c r="EH124" s="54"/>
      <c r="EI124" s="54"/>
      <c r="EJ124" s="54"/>
      <c r="EK124" s="54"/>
      <c r="EL124" s="54"/>
      <c r="EM124" s="54"/>
      <c r="EN124" s="54"/>
      <c r="EO124" s="54"/>
      <c r="EP124" s="54"/>
      <c r="EQ124" s="54"/>
      <c r="ER124" s="54"/>
      <c r="ES124" s="54"/>
      <c r="ET124" s="54"/>
      <c r="EU124" s="54"/>
      <c r="EV124" s="54"/>
      <c r="EW124" s="54"/>
      <c r="EX124" s="54"/>
      <c r="EY124" s="54"/>
      <c r="EZ124" s="54"/>
      <c r="FA124" s="54"/>
      <c r="FB124" s="54"/>
      <c r="FC124" s="54"/>
      <c r="FD124" s="54"/>
      <c r="FE124" s="54"/>
      <c r="FF124" s="54"/>
      <c r="FG124" s="54"/>
      <c r="FH124" s="54"/>
      <c r="FI124" s="54"/>
      <c r="FJ124" s="54"/>
      <c r="FK124" s="54"/>
      <c r="FL124" s="54"/>
      <c r="FM124" s="54"/>
      <c r="FN124" s="54"/>
      <c r="FO124" s="54"/>
      <c r="FP124" s="54"/>
      <c r="FQ124" s="54"/>
      <c r="FR124" s="54"/>
      <c r="FS124" s="54"/>
      <c r="FT124" s="54"/>
      <c r="FU124" s="54"/>
      <c r="FV124" s="54"/>
      <c r="FW124" s="54"/>
      <c r="FX124" s="54"/>
      <c r="FY124" s="54"/>
      <c r="FZ124" s="54"/>
      <c r="GA124" s="54"/>
      <c r="GB124" s="54"/>
      <c r="GC124" s="54"/>
      <c r="GD124" s="54"/>
      <c r="GE124" s="54"/>
      <c r="GF124" s="54"/>
      <c r="GG124" s="54"/>
      <c r="GH124" s="54"/>
      <c r="GI124" s="54"/>
      <c r="GJ124" s="54"/>
      <c r="GK124" s="54"/>
      <c r="GL124" s="54"/>
      <c r="GM124" s="54"/>
      <c r="GN124" s="54"/>
      <c r="GO124" s="54"/>
      <c r="GP124" s="54"/>
      <c r="GQ124" s="54"/>
      <c r="GR124" s="54"/>
      <c r="GS124" s="54"/>
      <c r="GT124" s="54"/>
      <c r="GU124" s="54"/>
      <c r="GV124" s="54"/>
      <c r="GW124" s="54"/>
      <c r="GX124" s="54"/>
      <c r="GY124" s="54"/>
      <c r="GZ124" s="54"/>
      <c r="HA124" s="54"/>
      <c r="HB124" s="54"/>
      <c r="HC124" s="54"/>
      <c r="HD124" s="54"/>
      <c r="HE124" s="54"/>
    </row>
    <row r="125" spans="1:213" x14ac:dyDescent="0.25">
      <c r="A125" s="69">
        <f>A123+1</f>
        <v>112</v>
      </c>
      <c r="B125" s="275" t="s">
        <v>156</v>
      </c>
      <c r="C125" s="275"/>
      <c r="D125" s="275"/>
      <c r="E125" s="275"/>
      <c r="F125" s="275"/>
      <c r="G125" s="54"/>
      <c r="H125" s="54"/>
      <c r="I125" s="54"/>
      <c r="J125" s="54"/>
      <c r="K125" s="54"/>
      <c r="L125" s="54"/>
      <c r="M125" s="54"/>
      <c r="N125" s="54"/>
      <c r="O125" s="54"/>
      <c r="P125" s="54"/>
      <c r="Q125" s="54"/>
      <c r="R125" s="54"/>
      <c r="S125" s="54"/>
      <c r="T125" s="54"/>
      <c r="U125" s="54"/>
      <c r="V125" s="54"/>
      <c r="W125" s="54"/>
      <c r="X125" s="54"/>
      <c r="Y125" s="54"/>
      <c r="Z125" s="54"/>
      <c r="AA125" s="54"/>
      <c r="AB125" s="54"/>
      <c r="AC125" s="54"/>
      <c r="AD125" s="54"/>
      <c r="AE125" s="54"/>
      <c r="AF125" s="54"/>
      <c r="AG125" s="54"/>
      <c r="AH125" s="54"/>
      <c r="AI125" s="54"/>
      <c r="AJ125" s="54"/>
      <c r="AK125" s="54"/>
      <c r="AL125" s="54"/>
      <c r="AM125" s="54"/>
      <c r="AN125" s="54"/>
      <c r="AO125" s="54"/>
      <c r="AP125" s="54"/>
      <c r="AQ125" s="54"/>
      <c r="AR125" s="54"/>
      <c r="AS125" s="54"/>
      <c r="AT125" s="54"/>
      <c r="AU125" s="54"/>
      <c r="AV125" s="54"/>
      <c r="AW125" s="54"/>
      <c r="AX125" s="54"/>
      <c r="AY125" s="54"/>
      <c r="AZ125" s="54"/>
      <c r="BA125" s="54"/>
      <c r="BB125" s="54"/>
      <c r="BC125" s="54"/>
      <c r="BD125" s="54"/>
      <c r="BE125" s="54"/>
      <c r="BF125" s="54"/>
      <c r="BG125" s="54"/>
      <c r="BH125" s="54"/>
      <c r="BI125" s="54"/>
      <c r="BJ125" s="54"/>
      <c r="BK125" s="54"/>
      <c r="BL125" s="54"/>
      <c r="BM125" s="54"/>
      <c r="BN125" s="54"/>
      <c r="BO125" s="54"/>
      <c r="BP125" s="54"/>
      <c r="BQ125" s="54"/>
      <c r="BR125" s="54"/>
      <c r="BS125" s="54"/>
      <c r="BT125" s="54"/>
      <c r="BU125" s="54"/>
      <c r="BV125" s="54"/>
      <c r="BW125" s="54"/>
      <c r="BX125" s="54"/>
      <c r="BY125" s="54"/>
      <c r="BZ125" s="54"/>
      <c r="CA125" s="54"/>
      <c r="CB125" s="54"/>
      <c r="CC125" s="54"/>
      <c r="CD125" s="54"/>
      <c r="CE125" s="54"/>
      <c r="CF125" s="54"/>
      <c r="CG125" s="54"/>
      <c r="CH125" s="54"/>
      <c r="CI125" s="54"/>
      <c r="CJ125" s="54"/>
      <c r="CK125" s="54"/>
      <c r="CL125" s="54"/>
      <c r="CM125" s="54"/>
      <c r="CN125" s="54"/>
      <c r="CO125" s="54"/>
      <c r="CP125" s="54"/>
      <c r="CQ125" s="54"/>
      <c r="CR125" s="54"/>
      <c r="CS125" s="54"/>
      <c r="CT125" s="54"/>
      <c r="CU125" s="54"/>
      <c r="CV125" s="54"/>
      <c r="CW125" s="54"/>
      <c r="CX125" s="54"/>
      <c r="CY125" s="54"/>
      <c r="CZ125" s="54"/>
      <c r="DA125" s="54"/>
      <c r="DB125" s="54"/>
      <c r="DC125" s="54"/>
      <c r="DD125" s="54"/>
      <c r="DE125" s="54"/>
      <c r="DF125" s="54"/>
      <c r="DG125" s="54"/>
      <c r="DH125" s="54"/>
      <c r="DI125" s="54"/>
      <c r="DJ125" s="54"/>
      <c r="DK125" s="54"/>
      <c r="DL125" s="54"/>
      <c r="DM125" s="54"/>
      <c r="DN125" s="54"/>
      <c r="DO125" s="54"/>
      <c r="DP125" s="54"/>
      <c r="DQ125" s="54"/>
      <c r="DR125" s="54"/>
      <c r="DS125" s="54"/>
      <c r="DT125" s="54"/>
      <c r="DU125" s="54"/>
      <c r="DV125" s="54"/>
      <c r="DW125" s="54"/>
      <c r="DX125" s="54"/>
      <c r="DY125" s="54"/>
      <c r="DZ125" s="54"/>
      <c r="EA125" s="54"/>
      <c r="EB125" s="54"/>
      <c r="EC125" s="54"/>
      <c r="ED125" s="54"/>
      <c r="EE125" s="54"/>
      <c r="EF125" s="54"/>
      <c r="EG125" s="54"/>
      <c r="EH125" s="54"/>
      <c r="EI125" s="54"/>
      <c r="EJ125" s="54"/>
      <c r="EK125" s="54"/>
      <c r="EL125" s="54"/>
      <c r="EM125" s="54"/>
      <c r="EN125" s="54"/>
      <c r="EO125" s="54"/>
      <c r="EP125" s="54"/>
      <c r="EQ125" s="54"/>
      <c r="ER125" s="54"/>
      <c r="ES125" s="54"/>
      <c r="ET125" s="54"/>
      <c r="EU125" s="54"/>
      <c r="EV125" s="54"/>
      <c r="EW125" s="54"/>
      <c r="EX125" s="54"/>
      <c r="EY125" s="54"/>
      <c r="EZ125" s="54"/>
      <c r="FA125" s="54"/>
      <c r="FB125" s="54"/>
      <c r="FC125" s="54"/>
      <c r="FD125" s="54"/>
      <c r="FE125" s="54"/>
      <c r="FF125" s="54"/>
      <c r="FG125" s="54"/>
      <c r="FH125" s="54"/>
      <c r="FI125" s="54"/>
      <c r="FJ125" s="54"/>
      <c r="FK125" s="54"/>
      <c r="FL125" s="54"/>
      <c r="FM125" s="54"/>
      <c r="FN125" s="54"/>
      <c r="FO125" s="54"/>
      <c r="FP125" s="54"/>
      <c r="FQ125" s="54"/>
      <c r="FR125" s="54"/>
      <c r="FS125" s="54"/>
      <c r="FT125" s="54"/>
      <c r="FU125" s="54"/>
      <c r="FV125" s="54"/>
      <c r="FW125" s="54"/>
      <c r="FX125" s="54"/>
      <c r="FY125" s="54"/>
      <c r="FZ125" s="54"/>
      <c r="GA125" s="54"/>
      <c r="GB125" s="54"/>
      <c r="GC125" s="54"/>
      <c r="GD125" s="54"/>
      <c r="GE125" s="54"/>
      <c r="GF125" s="54"/>
      <c r="GG125" s="54"/>
      <c r="GH125" s="54"/>
      <c r="GI125" s="54"/>
      <c r="GJ125" s="54"/>
      <c r="GK125" s="54"/>
      <c r="GL125" s="54"/>
      <c r="GM125" s="54"/>
      <c r="GN125" s="54"/>
      <c r="GO125" s="54"/>
      <c r="GP125" s="54"/>
      <c r="GQ125" s="54"/>
      <c r="GR125" s="54"/>
      <c r="GS125" s="54"/>
      <c r="GT125" s="54"/>
      <c r="GU125" s="54"/>
      <c r="GV125" s="54"/>
      <c r="GW125" s="54"/>
      <c r="GX125" s="54"/>
      <c r="GY125" s="54"/>
      <c r="GZ125" s="54"/>
      <c r="HA125" s="54"/>
      <c r="HB125" s="54"/>
      <c r="HC125" s="54"/>
      <c r="HD125" s="54"/>
      <c r="HE125" s="54"/>
    </row>
    <row r="126" spans="1:213" s="43" customFormat="1" ht="47.25" x14ac:dyDescent="0.25">
      <c r="A126" s="69">
        <f t="shared" si="6"/>
        <v>113</v>
      </c>
      <c r="B126" s="56" t="s">
        <v>157</v>
      </c>
      <c r="C126" s="172" t="s">
        <v>158</v>
      </c>
      <c r="D126" s="230">
        <v>285</v>
      </c>
      <c r="E126" s="59">
        <v>294</v>
      </c>
      <c r="F126" s="5">
        <f>E126*100/D126</f>
        <v>103.15789473684211</v>
      </c>
      <c r="G126" s="54"/>
      <c r="H126" s="54"/>
      <c r="I126" s="54"/>
      <c r="J126" s="54"/>
      <c r="K126" s="54"/>
      <c r="L126" s="54"/>
      <c r="M126" s="54"/>
      <c r="N126" s="54"/>
      <c r="O126" s="54"/>
      <c r="P126" s="54"/>
      <c r="Q126" s="54"/>
      <c r="R126" s="54"/>
      <c r="S126" s="54"/>
      <c r="T126" s="54"/>
      <c r="U126" s="54"/>
      <c r="V126" s="54"/>
      <c r="W126" s="54"/>
      <c r="X126" s="54"/>
      <c r="Y126" s="54"/>
      <c r="Z126" s="54"/>
      <c r="AA126" s="54"/>
      <c r="AB126" s="54"/>
      <c r="AC126" s="54"/>
      <c r="AD126" s="54"/>
      <c r="AE126" s="54"/>
      <c r="AF126" s="54"/>
      <c r="AG126" s="54"/>
      <c r="AH126" s="54"/>
      <c r="AI126" s="54"/>
      <c r="AJ126" s="54"/>
      <c r="AK126" s="54"/>
      <c r="AL126" s="54"/>
      <c r="AM126" s="54"/>
      <c r="AN126" s="54"/>
      <c r="AO126" s="54"/>
      <c r="AP126" s="54"/>
      <c r="AQ126" s="54"/>
      <c r="AR126" s="54"/>
      <c r="AS126" s="54"/>
      <c r="AT126" s="54"/>
      <c r="AU126" s="54"/>
      <c r="AV126" s="54"/>
      <c r="AW126" s="54"/>
      <c r="AX126" s="54"/>
      <c r="AY126" s="54"/>
      <c r="AZ126" s="54"/>
      <c r="BA126" s="54"/>
      <c r="BB126" s="54"/>
      <c r="BC126" s="54"/>
      <c r="BD126" s="54"/>
      <c r="BE126" s="54"/>
      <c r="BF126" s="54"/>
      <c r="BG126" s="54"/>
      <c r="BH126" s="54"/>
      <c r="BI126" s="54"/>
      <c r="BJ126" s="54"/>
      <c r="BK126" s="54"/>
      <c r="BL126" s="54"/>
      <c r="BM126" s="54"/>
      <c r="BN126" s="54"/>
      <c r="BO126" s="54"/>
      <c r="BP126" s="54"/>
      <c r="BQ126" s="54"/>
      <c r="BR126" s="54"/>
      <c r="BS126" s="54"/>
      <c r="BT126" s="54"/>
      <c r="BU126" s="54"/>
      <c r="BV126" s="54"/>
      <c r="BW126" s="54"/>
      <c r="BX126" s="54"/>
      <c r="BY126" s="54"/>
      <c r="BZ126" s="54"/>
      <c r="CA126" s="54"/>
      <c r="CB126" s="54"/>
      <c r="CC126" s="54"/>
      <c r="CD126" s="54"/>
      <c r="CE126" s="54"/>
      <c r="CF126" s="54"/>
      <c r="CG126" s="54"/>
      <c r="CH126" s="54"/>
      <c r="CI126" s="54"/>
      <c r="CJ126" s="54"/>
      <c r="CK126" s="54"/>
      <c r="CL126" s="54"/>
      <c r="CM126" s="54"/>
      <c r="CN126" s="54"/>
      <c r="CO126" s="54"/>
      <c r="CP126" s="54"/>
      <c r="CQ126" s="54"/>
      <c r="CR126" s="54"/>
      <c r="CS126" s="54"/>
      <c r="CT126" s="54"/>
      <c r="CU126" s="54"/>
      <c r="CV126" s="54"/>
      <c r="CW126" s="54"/>
      <c r="CX126" s="54"/>
      <c r="CY126" s="54"/>
      <c r="CZ126" s="54"/>
      <c r="DA126" s="54"/>
      <c r="DB126" s="54"/>
      <c r="DC126" s="54"/>
      <c r="DD126" s="54"/>
      <c r="DE126" s="54"/>
      <c r="DF126" s="54"/>
      <c r="DG126" s="54"/>
      <c r="DH126" s="54"/>
      <c r="DI126" s="54"/>
      <c r="DJ126" s="54"/>
      <c r="DK126" s="54"/>
      <c r="DL126" s="54"/>
      <c r="DM126" s="54"/>
      <c r="DN126" s="54"/>
      <c r="DO126" s="54"/>
      <c r="DP126" s="54"/>
      <c r="DQ126" s="54"/>
      <c r="DR126" s="54"/>
      <c r="DS126" s="54"/>
      <c r="DT126" s="54"/>
      <c r="DU126" s="54"/>
      <c r="DV126" s="54"/>
      <c r="DW126" s="54"/>
      <c r="DX126" s="54"/>
      <c r="DY126" s="54"/>
      <c r="DZ126" s="54"/>
      <c r="EA126" s="54"/>
      <c r="EB126" s="54"/>
      <c r="EC126" s="54"/>
      <c r="ED126" s="54"/>
      <c r="EE126" s="54"/>
      <c r="EF126" s="54"/>
      <c r="EG126" s="54"/>
      <c r="EH126" s="54"/>
      <c r="EI126" s="54"/>
      <c r="EJ126" s="54"/>
      <c r="EK126" s="54"/>
      <c r="EL126" s="54"/>
      <c r="EM126" s="54"/>
      <c r="EN126" s="54"/>
      <c r="EO126" s="54"/>
      <c r="EP126" s="54"/>
      <c r="EQ126" s="54"/>
      <c r="ER126" s="54"/>
      <c r="ES126" s="54"/>
      <c r="ET126" s="54"/>
      <c r="EU126" s="54"/>
      <c r="EV126" s="54"/>
      <c r="EW126" s="54"/>
      <c r="EX126" s="54"/>
      <c r="EY126" s="54"/>
      <c r="EZ126" s="54"/>
      <c r="FA126" s="54"/>
      <c r="FB126" s="54"/>
      <c r="FC126" s="54"/>
      <c r="FD126" s="54"/>
      <c r="FE126" s="54"/>
      <c r="FF126" s="54"/>
      <c r="FG126" s="54"/>
      <c r="FH126" s="54"/>
      <c r="FI126" s="54"/>
      <c r="FJ126" s="54"/>
      <c r="FK126" s="54"/>
      <c r="FL126" s="54"/>
      <c r="FM126" s="54"/>
      <c r="FN126" s="54"/>
      <c r="FO126" s="54"/>
      <c r="FP126" s="54"/>
      <c r="FQ126" s="54"/>
      <c r="FR126" s="54"/>
      <c r="FS126" s="54"/>
      <c r="FT126" s="54"/>
      <c r="FU126" s="54"/>
      <c r="FV126" s="54"/>
      <c r="FW126" s="54"/>
      <c r="FX126" s="54"/>
      <c r="FY126" s="54"/>
      <c r="FZ126" s="54"/>
      <c r="GA126" s="54"/>
      <c r="GB126" s="54"/>
      <c r="GC126" s="54"/>
      <c r="GD126" s="54"/>
      <c r="GE126" s="54"/>
      <c r="GF126" s="54"/>
      <c r="GG126" s="54"/>
      <c r="GH126" s="54"/>
      <c r="GI126" s="54"/>
      <c r="GJ126" s="54"/>
      <c r="GK126" s="54"/>
      <c r="GL126" s="54"/>
      <c r="GM126" s="54"/>
      <c r="GN126" s="54"/>
      <c r="GO126" s="54"/>
      <c r="GP126" s="54"/>
      <c r="GQ126" s="54"/>
      <c r="GR126" s="54"/>
      <c r="GS126" s="54"/>
      <c r="GT126" s="54"/>
      <c r="GU126" s="54"/>
      <c r="GV126" s="54"/>
      <c r="GW126" s="54"/>
      <c r="GX126" s="54"/>
      <c r="GY126" s="54"/>
      <c r="GZ126" s="54"/>
      <c r="HA126" s="54"/>
      <c r="HB126" s="54"/>
      <c r="HC126" s="54"/>
      <c r="HD126" s="54"/>
      <c r="HE126" s="54"/>
    </row>
    <row r="127" spans="1:213" s="43" customFormat="1" ht="78.75" x14ac:dyDescent="0.25">
      <c r="A127" s="69">
        <f t="shared" si="6"/>
        <v>114</v>
      </c>
      <c r="B127" s="56" t="s">
        <v>159</v>
      </c>
      <c r="C127" s="172" t="s">
        <v>101</v>
      </c>
      <c r="D127" s="84">
        <v>34.5</v>
      </c>
      <c r="E127" s="71">
        <v>34.299999999999997</v>
      </c>
      <c r="F127" s="5">
        <f>E127*100/D127</f>
        <v>99.420289855072454</v>
      </c>
      <c r="G127" s="54"/>
      <c r="H127" s="54"/>
      <c r="I127" s="54"/>
      <c r="J127" s="54"/>
      <c r="K127" s="54"/>
      <c r="L127" s="54"/>
      <c r="M127" s="54"/>
      <c r="N127" s="54"/>
      <c r="O127" s="54"/>
      <c r="P127" s="54"/>
      <c r="Q127" s="54"/>
      <c r="R127" s="54"/>
      <c r="S127" s="54"/>
      <c r="T127" s="54"/>
      <c r="U127" s="54"/>
      <c r="V127" s="54"/>
      <c r="W127" s="54"/>
      <c r="X127" s="54"/>
      <c r="Y127" s="54"/>
      <c r="Z127" s="54"/>
      <c r="AA127" s="54"/>
      <c r="AB127" s="54"/>
      <c r="AC127" s="54"/>
      <c r="AD127" s="54"/>
      <c r="AE127" s="54"/>
      <c r="AF127" s="54"/>
      <c r="AG127" s="54"/>
      <c r="AH127" s="54"/>
      <c r="AI127" s="54"/>
      <c r="AJ127" s="54"/>
      <c r="AK127" s="54"/>
      <c r="AL127" s="54"/>
      <c r="AM127" s="54"/>
      <c r="AN127" s="54"/>
      <c r="AO127" s="54"/>
      <c r="AP127" s="54"/>
      <c r="AQ127" s="54"/>
      <c r="AR127" s="54"/>
      <c r="AS127" s="54"/>
      <c r="AT127" s="54"/>
      <c r="AU127" s="54"/>
      <c r="AV127" s="54"/>
      <c r="AW127" s="54"/>
      <c r="AX127" s="54"/>
      <c r="AY127" s="54"/>
      <c r="AZ127" s="54"/>
      <c r="BA127" s="54"/>
      <c r="BB127" s="54"/>
      <c r="BC127" s="54"/>
      <c r="BD127" s="54"/>
      <c r="BE127" s="54"/>
      <c r="BF127" s="54"/>
      <c r="BG127" s="54"/>
      <c r="BH127" s="54"/>
      <c r="BI127" s="54"/>
      <c r="BJ127" s="54"/>
      <c r="BK127" s="54"/>
      <c r="BL127" s="54"/>
      <c r="BM127" s="54"/>
      <c r="BN127" s="54"/>
      <c r="BO127" s="54"/>
      <c r="BP127" s="54"/>
      <c r="BQ127" s="54"/>
      <c r="BR127" s="54"/>
      <c r="BS127" s="54"/>
      <c r="BT127" s="54"/>
      <c r="BU127" s="54"/>
      <c r="BV127" s="54"/>
      <c r="BW127" s="54"/>
      <c r="BX127" s="54"/>
      <c r="BY127" s="54"/>
      <c r="BZ127" s="54"/>
      <c r="CA127" s="54"/>
      <c r="CB127" s="54"/>
      <c r="CC127" s="54"/>
      <c r="CD127" s="54"/>
      <c r="CE127" s="54"/>
      <c r="CF127" s="54"/>
      <c r="CG127" s="54"/>
      <c r="CH127" s="54"/>
      <c r="CI127" s="54"/>
      <c r="CJ127" s="54"/>
      <c r="CK127" s="54"/>
      <c r="CL127" s="54"/>
      <c r="CM127" s="54"/>
      <c r="CN127" s="54"/>
      <c r="CO127" s="54"/>
      <c r="CP127" s="54"/>
      <c r="CQ127" s="54"/>
      <c r="CR127" s="54"/>
      <c r="CS127" s="54"/>
      <c r="CT127" s="54"/>
      <c r="CU127" s="54"/>
      <c r="CV127" s="54"/>
      <c r="CW127" s="54"/>
      <c r="CX127" s="54"/>
      <c r="CY127" s="54"/>
      <c r="CZ127" s="54"/>
      <c r="DA127" s="54"/>
      <c r="DB127" s="54"/>
      <c r="DC127" s="54"/>
      <c r="DD127" s="54"/>
      <c r="DE127" s="54"/>
      <c r="DF127" s="54"/>
      <c r="DG127" s="54"/>
      <c r="DH127" s="54"/>
      <c r="DI127" s="54"/>
      <c r="DJ127" s="54"/>
      <c r="DK127" s="54"/>
      <c r="DL127" s="54"/>
      <c r="DM127" s="54"/>
      <c r="DN127" s="54"/>
      <c r="DO127" s="54"/>
      <c r="DP127" s="54"/>
      <c r="DQ127" s="54"/>
      <c r="DR127" s="54"/>
      <c r="DS127" s="54"/>
      <c r="DT127" s="54"/>
      <c r="DU127" s="54"/>
      <c r="DV127" s="54"/>
      <c r="DW127" s="54"/>
      <c r="DX127" s="54"/>
      <c r="DY127" s="54"/>
      <c r="DZ127" s="54"/>
      <c r="EA127" s="54"/>
      <c r="EB127" s="54"/>
      <c r="EC127" s="54"/>
      <c r="ED127" s="54"/>
      <c r="EE127" s="54"/>
      <c r="EF127" s="54"/>
      <c r="EG127" s="54"/>
      <c r="EH127" s="54"/>
      <c r="EI127" s="54"/>
      <c r="EJ127" s="54"/>
      <c r="EK127" s="54"/>
      <c r="EL127" s="54"/>
      <c r="EM127" s="54"/>
      <c r="EN127" s="54"/>
      <c r="EO127" s="54"/>
      <c r="EP127" s="54"/>
      <c r="EQ127" s="54"/>
      <c r="ER127" s="54"/>
      <c r="ES127" s="54"/>
      <c r="ET127" s="54"/>
      <c r="EU127" s="54"/>
      <c r="EV127" s="54"/>
      <c r="EW127" s="54"/>
      <c r="EX127" s="54"/>
      <c r="EY127" s="54"/>
      <c r="EZ127" s="54"/>
      <c r="FA127" s="54"/>
      <c r="FB127" s="54"/>
      <c r="FC127" s="54"/>
      <c r="FD127" s="54"/>
      <c r="FE127" s="54"/>
      <c r="FF127" s="54"/>
      <c r="FG127" s="54"/>
      <c r="FH127" s="54"/>
      <c r="FI127" s="54"/>
      <c r="FJ127" s="54"/>
      <c r="FK127" s="54"/>
      <c r="FL127" s="54"/>
      <c r="FM127" s="54"/>
      <c r="FN127" s="54"/>
      <c r="FO127" s="54"/>
      <c r="FP127" s="54"/>
      <c r="FQ127" s="54"/>
      <c r="FR127" s="54"/>
      <c r="FS127" s="54"/>
      <c r="FT127" s="54"/>
      <c r="FU127" s="54"/>
      <c r="FV127" s="54"/>
      <c r="FW127" s="54"/>
      <c r="FX127" s="54"/>
      <c r="FY127" s="54"/>
      <c r="FZ127" s="54"/>
      <c r="GA127" s="54"/>
      <c r="GB127" s="54"/>
      <c r="GC127" s="54"/>
      <c r="GD127" s="54"/>
      <c r="GE127" s="54"/>
      <c r="GF127" s="54"/>
      <c r="GG127" s="54"/>
      <c r="GH127" s="54"/>
      <c r="GI127" s="54"/>
      <c r="GJ127" s="54"/>
      <c r="GK127" s="54"/>
      <c r="GL127" s="54"/>
      <c r="GM127" s="54"/>
      <c r="GN127" s="54"/>
      <c r="GO127" s="54"/>
      <c r="GP127" s="54"/>
      <c r="GQ127" s="54"/>
      <c r="GR127" s="54"/>
      <c r="GS127" s="54"/>
      <c r="GT127" s="54"/>
      <c r="GU127" s="54"/>
      <c r="GV127" s="54"/>
      <c r="GW127" s="54"/>
      <c r="GX127" s="54"/>
      <c r="GY127" s="54"/>
      <c r="GZ127" s="54"/>
      <c r="HA127" s="54"/>
      <c r="HB127" s="54"/>
      <c r="HC127" s="54"/>
      <c r="HD127" s="54"/>
      <c r="HE127" s="54"/>
    </row>
    <row r="128" spans="1:213" s="43" customFormat="1" ht="33.75" customHeight="1" x14ac:dyDescent="0.25">
      <c r="A128" s="69">
        <f t="shared" si="6"/>
        <v>115</v>
      </c>
      <c r="B128" s="56" t="s">
        <v>160</v>
      </c>
      <c r="C128" s="172" t="s">
        <v>100</v>
      </c>
      <c r="D128" s="80">
        <v>4670</v>
      </c>
      <c r="E128" s="80">
        <v>4959</v>
      </c>
      <c r="F128" s="5">
        <f>E128*100/D128</f>
        <v>106.18843683083512</v>
      </c>
      <c r="G128" s="54"/>
      <c r="H128" s="54"/>
      <c r="I128" s="54"/>
      <c r="J128" s="54"/>
      <c r="K128" s="54"/>
      <c r="L128" s="54"/>
      <c r="M128" s="54"/>
      <c r="N128" s="54"/>
      <c r="O128" s="54"/>
      <c r="P128" s="54"/>
      <c r="Q128" s="54"/>
      <c r="R128" s="54"/>
      <c r="S128" s="54"/>
      <c r="T128" s="54"/>
      <c r="U128" s="54"/>
      <c r="V128" s="54"/>
      <c r="W128" s="54"/>
      <c r="X128" s="54"/>
      <c r="Y128" s="54"/>
      <c r="Z128" s="54"/>
      <c r="AA128" s="54"/>
      <c r="AB128" s="54"/>
      <c r="AC128" s="54"/>
      <c r="AD128" s="54"/>
      <c r="AE128" s="54"/>
      <c r="AF128" s="54"/>
      <c r="AG128" s="54"/>
      <c r="AH128" s="54"/>
      <c r="AI128" s="54"/>
      <c r="AJ128" s="54"/>
      <c r="AK128" s="54"/>
      <c r="AL128" s="54"/>
      <c r="AM128" s="54"/>
      <c r="AN128" s="54"/>
      <c r="AO128" s="54"/>
      <c r="AP128" s="54"/>
      <c r="AQ128" s="54"/>
      <c r="AR128" s="54"/>
      <c r="AS128" s="54"/>
      <c r="AT128" s="54"/>
      <c r="AU128" s="54"/>
      <c r="AV128" s="54"/>
      <c r="AW128" s="54"/>
      <c r="AX128" s="54"/>
      <c r="AY128" s="54"/>
      <c r="AZ128" s="54"/>
      <c r="BA128" s="54"/>
      <c r="BB128" s="54"/>
      <c r="BC128" s="54"/>
      <c r="BD128" s="54"/>
      <c r="BE128" s="54"/>
      <c r="BF128" s="54"/>
      <c r="BG128" s="54"/>
      <c r="BH128" s="54"/>
      <c r="BI128" s="54"/>
      <c r="BJ128" s="54"/>
      <c r="BK128" s="54"/>
      <c r="BL128" s="54"/>
      <c r="BM128" s="54"/>
      <c r="BN128" s="54"/>
      <c r="BO128" s="54"/>
      <c r="BP128" s="54"/>
      <c r="BQ128" s="54"/>
      <c r="BR128" s="54"/>
      <c r="BS128" s="54"/>
      <c r="BT128" s="54"/>
      <c r="BU128" s="54"/>
      <c r="BV128" s="54"/>
      <c r="BW128" s="54"/>
      <c r="BX128" s="54"/>
      <c r="BY128" s="54"/>
      <c r="BZ128" s="54"/>
      <c r="CA128" s="54"/>
      <c r="CB128" s="54"/>
      <c r="CC128" s="54"/>
      <c r="CD128" s="54"/>
      <c r="CE128" s="54"/>
      <c r="CF128" s="54"/>
      <c r="CG128" s="54"/>
      <c r="CH128" s="54"/>
      <c r="CI128" s="54"/>
      <c r="CJ128" s="54"/>
      <c r="CK128" s="54"/>
      <c r="CL128" s="54"/>
      <c r="CM128" s="54"/>
      <c r="CN128" s="54"/>
      <c r="CO128" s="54"/>
      <c r="CP128" s="54"/>
      <c r="CQ128" s="54"/>
      <c r="CR128" s="54"/>
      <c r="CS128" s="54"/>
      <c r="CT128" s="54"/>
      <c r="CU128" s="54"/>
      <c r="CV128" s="54"/>
      <c r="CW128" s="54"/>
      <c r="CX128" s="54"/>
      <c r="CY128" s="54"/>
      <c r="CZ128" s="54"/>
      <c r="DA128" s="54"/>
      <c r="DB128" s="54"/>
      <c r="DC128" s="54"/>
      <c r="DD128" s="54"/>
      <c r="DE128" s="54"/>
      <c r="DF128" s="54"/>
      <c r="DG128" s="54"/>
      <c r="DH128" s="54"/>
      <c r="DI128" s="54"/>
      <c r="DJ128" s="54"/>
      <c r="DK128" s="54"/>
      <c r="DL128" s="54"/>
      <c r="DM128" s="54"/>
      <c r="DN128" s="54"/>
      <c r="DO128" s="54"/>
      <c r="DP128" s="54"/>
      <c r="DQ128" s="54"/>
      <c r="DR128" s="54"/>
      <c r="DS128" s="54"/>
      <c r="DT128" s="54"/>
      <c r="DU128" s="54"/>
      <c r="DV128" s="54"/>
      <c r="DW128" s="54"/>
      <c r="DX128" s="54"/>
      <c r="DY128" s="54"/>
      <c r="DZ128" s="54"/>
      <c r="EA128" s="54"/>
      <c r="EB128" s="54"/>
      <c r="EC128" s="54"/>
      <c r="ED128" s="54"/>
      <c r="EE128" s="54"/>
      <c r="EF128" s="54"/>
      <c r="EG128" s="54"/>
      <c r="EH128" s="54"/>
      <c r="EI128" s="54"/>
      <c r="EJ128" s="54"/>
      <c r="EK128" s="54"/>
      <c r="EL128" s="54"/>
      <c r="EM128" s="54"/>
      <c r="EN128" s="54"/>
      <c r="EO128" s="54"/>
      <c r="EP128" s="54"/>
      <c r="EQ128" s="54"/>
      <c r="ER128" s="54"/>
      <c r="ES128" s="54"/>
      <c r="ET128" s="54"/>
      <c r="EU128" s="54"/>
      <c r="EV128" s="54"/>
      <c r="EW128" s="54"/>
      <c r="EX128" s="54"/>
      <c r="EY128" s="54"/>
      <c r="EZ128" s="54"/>
      <c r="FA128" s="54"/>
      <c r="FB128" s="54"/>
      <c r="FC128" s="54"/>
      <c r="FD128" s="54"/>
      <c r="FE128" s="54"/>
      <c r="FF128" s="54"/>
      <c r="FG128" s="54"/>
      <c r="FH128" s="54"/>
      <c r="FI128" s="54"/>
      <c r="FJ128" s="54"/>
      <c r="FK128" s="54"/>
      <c r="FL128" s="54"/>
      <c r="FM128" s="54"/>
      <c r="FN128" s="54"/>
      <c r="FO128" s="54"/>
      <c r="FP128" s="54"/>
      <c r="FQ128" s="54"/>
      <c r="FR128" s="54"/>
      <c r="FS128" s="54"/>
      <c r="FT128" s="54"/>
      <c r="FU128" s="54"/>
      <c r="FV128" s="54"/>
      <c r="FW128" s="54"/>
      <c r="FX128" s="54"/>
      <c r="FY128" s="54"/>
      <c r="FZ128" s="54"/>
      <c r="GA128" s="54"/>
      <c r="GB128" s="54"/>
      <c r="GC128" s="54"/>
      <c r="GD128" s="54"/>
      <c r="GE128" s="54"/>
      <c r="GF128" s="54"/>
      <c r="GG128" s="54"/>
      <c r="GH128" s="54"/>
      <c r="GI128" s="54"/>
      <c r="GJ128" s="54"/>
      <c r="GK128" s="54"/>
      <c r="GL128" s="54"/>
      <c r="GM128" s="54"/>
      <c r="GN128" s="54"/>
      <c r="GO128" s="54"/>
      <c r="GP128" s="54"/>
      <c r="GQ128" s="54"/>
      <c r="GR128" s="54"/>
      <c r="GS128" s="54"/>
      <c r="GT128" s="54"/>
      <c r="GU128" s="54"/>
      <c r="GV128" s="54"/>
      <c r="GW128" s="54"/>
      <c r="GX128" s="54"/>
      <c r="GY128" s="54"/>
      <c r="GZ128" s="54"/>
      <c r="HA128" s="54"/>
      <c r="HB128" s="54"/>
      <c r="HC128" s="54"/>
      <c r="HD128" s="54"/>
      <c r="HE128" s="54"/>
    </row>
    <row r="129" spans="1:213" s="43" customFormat="1" ht="63.75" customHeight="1" x14ac:dyDescent="0.25">
      <c r="A129" s="69">
        <f t="shared" si="6"/>
        <v>116</v>
      </c>
      <c r="B129" s="56" t="s">
        <v>161</v>
      </c>
      <c r="C129" s="172" t="s">
        <v>89</v>
      </c>
      <c r="D129" s="80">
        <v>8900</v>
      </c>
      <c r="E129" s="80">
        <v>13884</v>
      </c>
      <c r="F129" s="5">
        <f>E129*100/D129</f>
        <v>156</v>
      </c>
      <c r="G129" s="54"/>
      <c r="H129" s="54"/>
      <c r="I129" s="54"/>
      <c r="J129" s="54"/>
      <c r="K129" s="54"/>
      <c r="L129" s="54"/>
      <c r="M129" s="54"/>
      <c r="N129" s="54"/>
      <c r="O129" s="54"/>
      <c r="P129" s="54"/>
      <c r="Q129" s="54"/>
      <c r="R129" s="54"/>
      <c r="S129" s="54"/>
      <c r="T129" s="54"/>
      <c r="U129" s="54"/>
      <c r="V129" s="54"/>
      <c r="W129" s="54"/>
      <c r="X129" s="54"/>
      <c r="Y129" s="54"/>
      <c r="Z129" s="54"/>
      <c r="AA129" s="54"/>
      <c r="AB129" s="54"/>
      <c r="AC129" s="54"/>
      <c r="AD129" s="54"/>
      <c r="AE129" s="54"/>
      <c r="AF129" s="54"/>
      <c r="AG129" s="54"/>
      <c r="AH129" s="54"/>
      <c r="AI129" s="54"/>
      <c r="AJ129" s="54"/>
      <c r="AK129" s="54"/>
      <c r="AL129" s="54"/>
      <c r="AM129" s="54"/>
      <c r="AN129" s="54"/>
      <c r="AO129" s="54"/>
      <c r="AP129" s="54"/>
      <c r="AQ129" s="54"/>
      <c r="AR129" s="54"/>
      <c r="AS129" s="54"/>
      <c r="AT129" s="54"/>
      <c r="AU129" s="54"/>
      <c r="AV129" s="54"/>
      <c r="AW129" s="54"/>
      <c r="AX129" s="54"/>
      <c r="AY129" s="54"/>
      <c r="AZ129" s="54"/>
      <c r="BA129" s="54"/>
      <c r="BB129" s="54"/>
      <c r="BC129" s="54"/>
      <c r="BD129" s="54"/>
      <c r="BE129" s="54"/>
      <c r="BF129" s="54"/>
      <c r="BG129" s="54"/>
      <c r="BH129" s="54"/>
      <c r="BI129" s="54"/>
      <c r="BJ129" s="54"/>
      <c r="BK129" s="54"/>
      <c r="BL129" s="54"/>
      <c r="BM129" s="54"/>
      <c r="BN129" s="54"/>
      <c r="BO129" s="54"/>
      <c r="BP129" s="54"/>
      <c r="BQ129" s="54"/>
      <c r="BR129" s="54"/>
      <c r="BS129" s="54"/>
      <c r="BT129" s="54"/>
      <c r="BU129" s="54"/>
      <c r="BV129" s="54"/>
      <c r="BW129" s="54"/>
      <c r="BX129" s="54"/>
      <c r="BY129" s="54"/>
      <c r="BZ129" s="54"/>
      <c r="CA129" s="54"/>
      <c r="CB129" s="54"/>
      <c r="CC129" s="54"/>
      <c r="CD129" s="54"/>
      <c r="CE129" s="54"/>
      <c r="CF129" s="54"/>
      <c r="CG129" s="54"/>
      <c r="CH129" s="54"/>
      <c r="CI129" s="54"/>
      <c r="CJ129" s="54"/>
      <c r="CK129" s="54"/>
      <c r="CL129" s="54"/>
      <c r="CM129" s="54"/>
      <c r="CN129" s="54"/>
      <c r="CO129" s="54"/>
      <c r="CP129" s="54"/>
      <c r="CQ129" s="54"/>
      <c r="CR129" s="54"/>
      <c r="CS129" s="54"/>
      <c r="CT129" s="54"/>
      <c r="CU129" s="54"/>
      <c r="CV129" s="54"/>
      <c r="CW129" s="54"/>
      <c r="CX129" s="54"/>
      <c r="CY129" s="54"/>
      <c r="CZ129" s="54"/>
      <c r="DA129" s="54"/>
      <c r="DB129" s="54"/>
      <c r="DC129" s="54"/>
      <c r="DD129" s="54"/>
      <c r="DE129" s="54"/>
      <c r="DF129" s="54"/>
      <c r="DG129" s="54"/>
      <c r="DH129" s="54"/>
      <c r="DI129" s="54"/>
      <c r="DJ129" s="54"/>
      <c r="DK129" s="54"/>
      <c r="DL129" s="54"/>
      <c r="DM129" s="54"/>
      <c r="DN129" s="54"/>
      <c r="DO129" s="54"/>
      <c r="DP129" s="54"/>
      <c r="DQ129" s="54"/>
      <c r="DR129" s="54"/>
      <c r="DS129" s="54"/>
      <c r="DT129" s="54"/>
      <c r="DU129" s="54"/>
      <c r="DV129" s="54"/>
      <c r="DW129" s="54"/>
      <c r="DX129" s="54"/>
      <c r="DY129" s="54"/>
      <c r="DZ129" s="54"/>
      <c r="EA129" s="54"/>
      <c r="EB129" s="54"/>
      <c r="EC129" s="54"/>
      <c r="ED129" s="54"/>
      <c r="EE129" s="54"/>
      <c r="EF129" s="54"/>
      <c r="EG129" s="54"/>
      <c r="EH129" s="54"/>
      <c r="EI129" s="54"/>
      <c r="EJ129" s="54"/>
      <c r="EK129" s="54"/>
      <c r="EL129" s="54"/>
      <c r="EM129" s="54"/>
      <c r="EN129" s="54"/>
      <c r="EO129" s="54"/>
      <c r="EP129" s="54"/>
      <c r="EQ129" s="54"/>
      <c r="ER129" s="54"/>
      <c r="ES129" s="54"/>
      <c r="ET129" s="54"/>
      <c r="EU129" s="54"/>
      <c r="EV129" s="54"/>
      <c r="EW129" s="54"/>
      <c r="EX129" s="54"/>
      <c r="EY129" s="54"/>
      <c r="EZ129" s="54"/>
      <c r="FA129" s="54"/>
      <c r="FB129" s="54"/>
      <c r="FC129" s="54"/>
      <c r="FD129" s="54"/>
      <c r="FE129" s="54"/>
      <c r="FF129" s="54"/>
      <c r="FG129" s="54"/>
      <c r="FH129" s="54"/>
      <c r="FI129" s="54"/>
      <c r="FJ129" s="54"/>
      <c r="FK129" s="54"/>
      <c r="FL129" s="54"/>
      <c r="FM129" s="54"/>
      <c r="FN129" s="54"/>
      <c r="FO129" s="54"/>
      <c r="FP129" s="54"/>
      <c r="FQ129" s="54"/>
      <c r="FR129" s="54"/>
      <c r="FS129" s="54"/>
      <c r="FT129" s="54"/>
      <c r="FU129" s="54"/>
      <c r="FV129" s="54"/>
      <c r="FW129" s="54"/>
      <c r="FX129" s="54"/>
      <c r="FY129" s="54"/>
      <c r="FZ129" s="54"/>
      <c r="GA129" s="54"/>
      <c r="GB129" s="54"/>
      <c r="GC129" s="54"/>
      <c r="GD129" s="54"/>
      <c r="GE129" s="54"/>
      <c r="GF129" s="54"/>
      <c r="GG129" s="54"/>
      <c r="GH129" s="54"/>
      <c r="GI129" s="54"/>
      <c r="GJ129" s="54"/>
      <c r="GK129" s="54"/>
      <c r="GL129" s="54"/>
      <c r="GM129" s="54"/>
      <c r="GN129" s="54"/>
      <c r="GO129" s="54"/>
      <c r="GP129" s="54"/>
      <c r="GQ129" s="54"/>
      <c r="GR129" s="54"/>
      <c r="GS129" s="54"/>
      <c r="GT129" s="54"/>
      <c r="GU129" s="54"/>
      <c r="GV129" s="54"/>
      <c r="GW129" s="54"/>
      <c r="GX129" s="54"/>
      <c r="GY129" s="54"/>
      <c r="GZ129" s="54"/>
      <c r="HA129" s="54"/>
      <c r="HB129" s="54"/>
      <c r="HC129" s="54"/>
      <c r="HD129" s="54"/>
      <c r="HE129" s="54"/>
    </row>
    <row r="130" spans="1:213" x14ac:dyDescent="0.25">
      <c r="A130" s="69">
        <f t="shared" si="6"/>
        <v>117</v>
      </c>
      <c r="B130" s="56" t="s">
        <v>162</v>
      </c>
      <c r="C130" s="172" t="s">
        <v>100</v>
      </c>
      <c r="D130" s="230">
        <v>70</v>
      </c>
      <c r="E130" s="59">
        <v>258</v>
      </c>
      <c r="F130" s="5">
        <f>E130*100/D130</f>
        <v>368.57142857142856</v>
      </c>
      <c r="G130" s="54"/>
      <c r="H130" s="54"/>
      <c r="I130" s="54"/>
      <c r="J130" s="54"/>
      <c r="K130" s="54"/>
      <c r="L130" s="54"/>
      <c r="M130" s="54"/>
      <c r="N130" s="54"/>
      <c r="O130" s="54"/>
      <c r="P130" s="54"/>
      <c r="Q130" s="54"/>
      <c r="R130" s="54"/>
      <c r="S130" s="54"/>
      <c r="T130" s="54"/>
      <c r="U130" s="54"/>
      <c r="V130" s="54"/>
      <c r="W130" s="54"/>
      <c r="X130" s="54"/>
      <c r="Y130" s="54"/>
      <c r="Z130" s="54"/>
      <c r="AA130" s="54"/>
      <c r="AB130" s="54"/>
      <c r="AC130" s="54"/>
      <c r="AD130" s="54"/>
      <c r="AE130" s="54"/>
      <c r="AF130" s="54"/>
      <c r="AG130" s="54"/>
      <c r="AH130" s="54"/>
      <c r="AI130" s="54"/>
      <c r="AJ130" s="54"/>
      <c r="AK130" s="54"/>
      <c r="AL130" s="54"/>
      <c r="AM130" s="54"/>
      <c r="AN130" s="54"/>
      <c r="AO130" s="54"/>
      <c r="AP130" s="54"/>
      <c r="AQ130" s="54"/>
      <c r="AR130" s="54"/>
      <c r="AS130" s="54"/>
      <c r="AT130" s="54"/>
      <c r="AU130" s="54"/>
      <c r="AV130" s="54"/>
      <c r="AW130" s="54"/>
      <c r="AX130" s="54"/>
      <c r="AY130" s="54"/>
      <c r="AZ130" s="54"/>
      <c r="BA130" s="54"/>
      <c r="BB130" s="54"/>
      <c r="BC130" s="54"/>
      <c r="BD130" s="54"/>
      <c r="BE130" s="54"/>
      <c r="BF130" s="54"/>
      <c r="BG130" s="54"/>
      <c r="BH130" s="54"/>
      <c r="BI130" s="54"/>
      <c r="BJ130" s="54"/>
      <c r="BK130" s="54"/>
      <c r="BL130" s="54"/>
      <c r="BM130" s="54"/>
      <c r="BN130" s="54"/>
      <c r="BO130" s="54"/>
      <c r="BP130" s="54"/>
      <c r="BQ130" s="54"/>
      <c r="BR130" s="54"/>
      <c r="BS130" s="54"/>
      <c r="BT130" s="54"/>
      <c r="BU130" s="54"/>
      <c r="BV130" s="54"/>
      <c r="BW130" s="54"/>
      <c r="BX130" s="54"/>
      <c r="BY130" s="54"/>
      <c r="BZ130" s="54"/>
      <c r="CA130" s="54"/>
      <c r="CB130" s="54"/>
      <c r="CC130" s="54"/>
      <c r="CD130" s="54"/>
      <c r="CE130" s="54"/>
      <c r="CF130" s="54"/>
      <c r="CG130" s="54"/>
      <c r="CH130" s="54"/>
      <c r="CI130" s="54"/>
      <c r="CJ130" s="54"/>
      <c r="CK130" s="54"/>
      <c r="CL130" s="54"/>
      <c r="CM130" s="54"/>
      <c r="CN130" s="54"/>
      <c r="CO130" s="54"/>
      <c r="CP130" s="54"/>
      <c r="CQ130" s="54"/>
      <c r="CR130" s="54"/>
      <c r="CS130" s="54"/>
      <c r="CT130" s="54"/>
      <c r="CU130" s="54"/>
      <c r="CV130" s="54"/>
      <c r="CW130" s="54"/>
      <c r="CX130" s="54"/>
      <c r="CY130" s="54"/>
      <c r="CZ130" s="54"/>
      <c r="DA130" s="54"/>
      <c r="DB130" s="54"/>
      <c r="DC130" s="54"/>
      <c r="DD130" s="54"/>
      <c r="DE130" s="54"/>
      <c r="DF130" s="54"/>
      <c r="DG130" s="54"/>
      <c r="DH130" s="54"/>
      <c r="DI130" s="54"/>
      <c r="DJ130" s="54"/>
      <c r="DK130" s="54"/>
      <c r="DL130" s="54"/>
      <c r="DM130" s="54"/>
      <c r="DN130" s="54"/>
      <c r="DO130" s="54"/>
      <c r="DP130" s="54"/>
      <c r="DQ130" s="54"/>
      <c r="DR130" s="54"/>
      <c r="DS130" s="54"/>
      <c r="DT130" s="54"/>
      <c r="DU130" s="54"/>
      <c r="DV130" s="54"/>
      <c r="DW130" s="54"/>
      <c r="DX130" s="54"/>
      <c r="DY130" s="54"/>
      <c r="DZ130" s="54"/>
      <c r="EA130" s="54"/>
      <c r="EB130" s="54"/>
      <c r="EC130" s="54"/>
      <c r="ED130" s="54"/>
      <c r="EE130" s="54"/>
      <c r="EF130" s="54"/>
      <c r="EG130" s="54"/>
      <c r="EH130" s="54"/>
      <c r="EI130" s="54"/>
      <c r="EJ130" s="54"/>
      <c r="EK130" s="54"/>
      <c r="EL130" s="54"/>
      <c r="EM130" s="54"/>
      <c r="EN130" s="54"/>
      <c r="EO130" s="54"/>
      <c r="EP130" s="54"/>
      <c r="EQ130" s="54"/>
      <c r="ER130" s="54"/>
      <c r="ES130" s="54"/>
      <c r="ET130" s="54"/>
      <c r="EU130" s="54"/>
      <c r="EV130" s="54"/>
      <c r="EW130" s="54"/>
      <c r="EX130" s="54"/>
      <c r="EY130" s="54"/>
      <c r="EZ130" s="54"/>
      <c r="FA130" s="54"/>
      <c r="FB130" s="54"/>
      <c r="FC130" s="54"/>
      <c r="FD130" s="54"/>
      <c r="FE130" s="54"/>
      <c r="FF130" s="54"/>
      <c r="FG130" s="54"/>
      <c r="FH130" s="54"/>
      <c r="FI130" s="54"/>
      <c r="FJ130" s="54"/>
      <c r="FK130" s="54"/>
      <c r="FL130" s="54"/>
      <c r="FM130" s="54"/>
      <c r="FN130" s="54"/>
      <c r="FO130" s="54"/>
      <c r="FP130" s="54"/>
      <c r="FQ130" s="54"/>
      <c r="FR130" s="54"/>
      <c r="FS130" s="54"/>
      <c r="FT130" s="54"/>
      <c r="FU130" s="54"/>
      <c r="FV130" s="54"/>
      <c r="FW130" s="54"/>
      <c r="FX130" s="54"/>
      <c r="FY130" s="54"/>
      <c r="FZ130" s="54"/>
      <c r="GA130" s="54"/>
      <c r="GB130" s="54"/>
      <c r="GC130" s="54"/>
      <c r="GD130" s="54"/>
      <c r="GE130" s="54"/>
      <c r="GF130" s="54"/>
      <c r="GG130" s="54"/>
      <c r="GH130" s="54"/>
      <c r="GI130" s="54"/>
      <c r="GJ130" s="54"/>
      <c r="GK130" s="54"/>
      <c r="GL130" s="54"/>
      <c r="GM130" s="54"/>
      <c r="GN130" s="54"/>
      <c r="GO130" s="54"/>
      <c r="GP130" s="54"/>
      <c r="GQ130" s="54"/>
      <c r="GR130" s="54"/>
      <c r="GS130" s="54"/>
      <c r="GT130" s="54"/>
      <c r="GU130" s="54"/>
      <c r="GV130" s="54"/>
      <c r="GW130" s="54"/>
      <c r="GX130" s="54"/>
      <c r="GY130" s="54"/>
      <c r="GZ130" s="54"/>
      <c r="HA130" s="54"/>
      <c r="HB130" s="54"/>
      <c r="HC130" s="54"/>
      <c r="HD130" s="54"/>
      <c r="HE130" s="54"/>
    </row>
    <row r="131" spans="1:213" ht="32.25" customHeight="1" x14ac:dyDescent="0.25">
      <c r="A131" s="69">
        <f t="shared" si="6"/>
        <v>118</v>
      </c>
      <c r="B131" s="275" t="s">
        <v>163</v>
      </c>
      <c r="C131" s="275"/>
      <c r="D131" s="275"/>
      <c r="E131" s="275"/>
      <c r="F131" s="275"/>
      <c r="G131" s="54"/>
      <c r="H131" s="54"/>
      <c r="I131" s="54"/>
      <c r="J131" s="54"/>
      <c r="K131" s="54"/>
      <c r="L131" s="54"/>
      <c r="M131" s="54"/>
      <c r="N131" s="54"/>
      <c r="O131" s="54"/>
      <c r="P131" s="54"/>
      <c r="Q131" s="54"/>
      <c r="R131" s="54"/>
      <c r="S131" s="54"/>
      <c r="T131" s="54"/>
      <c r="U131" s="54"/>
      <c r="V131" s="54"/>
      <c r="W131" s="54"/>
      <c r="X131" s="54"/>
      <c r="Y131" s="54"/>
      <c r="Z131" s="54"/>
      <c r="AA131" s="54"/>
      <c r="AB131" s="54"/>
      <c r="AC131" s="54"/>
      <c r="AD131" s="54"/>
      <c r="AE131" s="54"/>
      <c r="AF131" s="54"/>
      <c r="AG131" s="54"/>
      <c r="AH131" s="54"/>
      <c r="AI131" s="54"/>
      <c r="AJ131" s="54"/>
      <c r="AK131" s="54"/>
      <c r="AL131" s="54"/>
      <c r="AM131" s="54"/>
      <c r="AN131" s="54"/>
      <c r="AO131" s="54"/>
      <c r="AP131" s="54"/>
      <c r="AQ131" s="54"/>
      <c r="AR131" s="54"/>
      <c r="AS131" s="54"/>
      <c r="AT131" s="54"/>
      <c r="AU131" s="54"/>
      <c r="AV131" s="54"/>
      <c r="AW131" s="54"/>
      <c r="AX131" s="54"/>
      <c r="AY131" s="54"/>
      <c r="AZ131" s="54"/>
      <c r="BA131" s="54"/>
      <c r="BB131" s="54"/>
      <c r="BC131" s="54"/>
      <c r="BD131" s="54"/>
      <c r="BE131" s="54"/>
      <c r="BF131" s="54"/>
      <c r="BG131" s="54"/>
      <c r="BH131" s="54"/>
      <c r="BI131" s="54"/>
      <c r="BJ131" s="54"/>
      <c r="BK131" s="54"/>
      <c r="BL131" s="54"/>
      <c r="BM131" s="54"/>
      <c r="BN131" s="54"/>
      <c r="BO131" s="54"/>
      <c r="BP131" s="54"/>
      <c r="BQ131" s="54"/>
      <c r="BR131" s="54"/>
      <c r="BS131" s="54"/>
      <c r="BT131" s="54"/>
      <c r="BU131" s="54"/>
      <c r="BV131" s="54"/>
      <c r="BW131" s="54"/>
      <c r="BX131" s="54"/>
      <c r="BY131" s="54"/>
      <c r="BZ131" s="54"/>
      <c r="CA131" s="54"/>
      <c r="CB131" s="54"/>
      <c r="CC131" s="54"/>
      <c r="CD131" s="54"/>
      <c r="CE131" s="54"/>
      <c r="CF131" s="54"/>
      <c r="CG131" s="54"/>
      <c r="CH131" s="54"/>
      <c r="CI131" s="54"/>
      <c r="CJ131" s="54"/>
      <c r="CK131" s="54"/>
      <c r="CL131" s="54"/>
      <c r="CM131" s="54"/>
      <c r="CN131" s="54"/>
      <c r="CO131" s="54"/>
      <c r="CP131" s="54"/>
      <c r="CQ131" s="54"/>
      <c r="CR131" s="54"/>
      <c r="CS131" s="54"/>
      <c r="CT131" s="54"/>
      <c r="CU131" s="54"/>
      <c r="CV131" s="54"/>
      <c r="CW131" s="54"/>
      <c r="CX131" s="54"/>
      <c r="CY131" s="54"/>
      <c r="CZ131" s="54"/>
      <c r="DA131" s="54"/>
      <c r="DB131" s="54"/>
      <c r="DC131" s="54"/>
      <c r="DD131" s="54"/>
      <c r="DE131" s="54"/>
      <c r="DF131" s="54"/>
      <c r="DG131" s="54"/>
      <c r="DH131" s="54"/>
      <c r="DI131" s="54"/>
      <c r="DJ131" s="54"/>
      <c r="DK131" s="54"/>
      <c r="DL131" s="54"/>
      <c r="DM131" s="54"/>
      <c r="DN131" s="54"/>
      <c r="DO131" s="54"/>
      <c r="DP131" s="54"/>
      <c r="DQ131" s="54"/>
      <c r="DR131" s="54"/>
      <c r="DS131" s="54"/>
      <c r="DT131" s="54"/>
      <c r="DU131" s="54"/>
      <c r="DV131" s="54"/>
      <c r="DW131" s="54"/>
      <c r="DX131" s="54"/>
      <c r="DY131" s="54"/>
      <c r="DZ131" s="54"/>
      <c r="EA131" s="54"/>
      <c r="EB131" s="54"/>
      <c r="EC131" s="54"/>
      <c r="ED131" s="54"/>
      <c r="EE131" s="54"/>
      <c r="EF131" s="54"/>
      <c r="EG131" s="54"/>
      <c r="EH131" s="54"/>
      <c r="EI131" s="54"/>
      <c r="EJ131" s="54"/>
      <c r="EK131" s="54"/>
      <c r="EL131" s="54"/>
      <c r="EM131" s="54"/>
      <c r="EN131" s="54"/>
      <c r="EO131" s="54"/>
      <c r="EP131" s="54"/>
      <c r="EQ131" s="54"/>
      <c r="ER131" s="54"/>
      <c r="ES131" s="54"/>
      <c r="ET131" s="54"/>
      <c r="EU131" s="54"/>
      <c r="EV131" s="54"/>
      <c r="EW131" s="54"/>
      <c r="EX131" s="54"/>
      <c r="EY131" s="54"/>
      <c r="EZ131" s="54"/>
      <c r="FA131" s="54"/>
      <c r="FB131" s="54"/>
      <c r="FC131" s="54"/>
      <c r="FD131" s="54"/>
      <c r="FE131" s="54"/>
      <c r="FF131" s="54"/>
      <c r="FG131" s="54"/>
      <c r="FH131" s="54"/>
      <c r="FI131" s="54"/>
      <c r="FJ131" s="54"/>
      <c r="FK131" s="54"/>
      <c r="FL131" s="54"/>
      <c r="FM131" s="54"/>
      <c r="FN131" s="54"/>
      <c r="FO131" s="54"/>
      <c r="FP131" s="54"/>
      <c r="FQ131" s="54"/>
      <c r="FR131" s="54"/>
      <c r="FS131" s="54"/>
      <c r="FT131" s="54"/>
      <c r="FU131" s="54"/>
      <c r="FV131" s="54"/>
      <c r="FW131" s="54"/>
      <c r="FX131" s="54"/>
      <c r="FY131" s="54"/>
      <c r="FZ131" s="54"/>
      <c r="GA131" s="54"/>
      <c r="GB131" s="54"/>
      <c r="GC131" s="54"/>
      <c r="GD131" s="54"/>
      <c r="GE131" s="54"/>
      <c r="GF131" s="54"/>
      <c r="GG131" s="54"/>
      <c r="GH131" s="54"/>
      <c r="GI131" s="54"/>
      <c r="GJ131" s="54"/>
      <c r="GK131" s="54"/>
      <c r="GL131" s="54"/>
      <c r="GM131" s="54"/>
      <c r="GN131" s="54"/>
      <c r="GO131" s="54"/>
      <c r="GP131" s="54"/>
      <c r="GQ131" s="54"/>
      <c r="GR131" s="54"/>
      <c r="GS131" s="54"/>
      <c r="GT131" s="54"/>
      <c r="GU131" s="54"/>
      <c r="GV131" s="54"/>
      <c r="GW131" s="54"/>
      <c r="GX131" s="54"/>
      <c r="GY131" s="54"/>
      <c r="GZ131" s="54"/>
      <c r="HA131" s="54"/>
      <c r="HB131" s="54"/>
      <c r="HC131" s="54"/>
      <c r="HD131" s="54"/>
      <c r="HE131" s="54"/>
    </row>
    <row r="132" spans="1:213" ht="33.75" customHeight="1" x14ac:dyDescent="0.25">
      <c r="A132" s="69">
        <f t="shared" si="6"/>
        <v>119</v>
      </c>
      <c r="B132" s="56" t="s">
        <v>164</v>
      </c>
      <c r="C132" s="172" t="s">
        <v>579</v>
      </c>
      <c r="D132" s="230">
        <v>10</v>
      </c>
      <c r="E132" s="59">
        <v>10</v>
      </c>
      <c r="F132" s="5">
        <f t="shared" ref="F132:F134" si="9">E132*100/D132</f>
        <v>100</v>
      </c>
      <c r="G132" s="54"/>
      <c r="H132" s="54"/>
      <c r="I132" s="54"/>
      <c r="J132" s="54"/>
      <c r="K132" s="54"/>
      <c r="L132" s="54"/>
      <c r="M132" s="54"/>
      <c r="N132" s="54"/>
      <c r="O132" s="54"/>
      <c r="P132" s="54"/>
      <c r="Q132" s="54"/>
      <c r="R132" s="54"/>
      <c r="S132" s="54"/>
      <c r="T132" s="54"/>
      <c r="U132" s="54"/>
      <c r="V132" s="54"/>
      <c r="W132" s="54"/>
      <c r="X132" s="54"/>
      <c r="Y132" s="54"/>
      <c r="Z132" s="54"/>
      <c r="AA132" s="54"/>
      <c r="AB132" s="54"/>
      <c r="AC132" s="54"/>
      <c r="AD132" s="54"/>
      <c r="AE132" s="54"/>
      <c r="AF132" s="54"/>
      <c r="AG132" s="54"/>
      <c r="AH132" s="54"/>
      <c r="AI132" s="54"/>
      <c r="AJ132" s="54"/>
      <c r="AK132" s="54"/>
      <c r="AL132" s="54"/>
      <c r="AM132" s="54"/>
      <c r="AN132" s="54"/>
      <c r="AO132" s="54"/>
      <c r="AP132" s="54"/>
      <c r="AQ132" s="54"/>
      <c r="AR132" s="54"/>
      <c r="AS132" s="54"/>
      <c r="AT132" s="54"/>
      <c r="AU132" s="54"/>
      <c r="AV132" s="54"/>
      <c r="AW132" s="54"/>
      <c r="AX132" s="54"/>
      <c r="AY132" s="54"/>
      <c r="AZ132" s="54"/>
      <c r="BA132" s="54"/>
      <c r="BB132" s="54"/>
      <c r="BC132" s="54"/>
      <c r="BD132" s="54"/>
      <c r="BE132" s="54"/>
      <c r="BF132" s="54"/>
      <c r="BG132" s="54"/>
      <c r="BH132" s="54"/>
      <c r="BI132" s="54"/>
      <c r="BJ132" s="54"/>
      <c r="BK132" s="54"/>
      <c r="BL132" s="54"/>
      <c r="BM132" s="54"/>
      <c r="BN132" s="54"/>
      <c r="BO132" s="54"/>
      <c r="BP132" s="54"/>
      <c r="BQ132" s="54"/>
      <c r="BR132" s="54"/>
      <c r="BS132" s="54"/>
      <c r="BT132" s="54"/>
      <c r="BU132" s="54"/>
      <c r="BV132" s="54"/>
      <c r="BW132" s="54"/>
      <c r="BX132" s="54"/>
      <c r="BY132" s="54"/>
      <c r="BZ132" s="54"/>
      <c r="CA132" s="54"/>
      <c r="CB132" s="54"/>
      <c r="CC132" s="54"/>
      <c r="CD132" s="54"/>
      <c r="CE132" s="54"/>
      <c r="CF132" s="54"/>
      <c r="CG132" s="54"/>
      <c r="CH132" s="54"/>
      <c r="CI132" s="54"/>
      <c r="CJ132" s="54"/>
      <c r="CK132" s="54"/>
      <c r="CL132" s="54"/>
      <c r="CM132" s="54"/>
      <c r="CN132" s="54"/>
      <c r="CO132" s="54"/>
      <c r="CP132" s="54"/>
      <c r="CQ132" s="54"/>
      <c r="CR132" s="54"/>
      <c r="CS132" s="54"/>
      <c r="CT132" s="54"/>
      <c r="CU132" s="54"/>
      <c r="CV132" s="54"/>
      <c r="CW132" s="54"/>
      <c r="CX132" s="54"/>
      <c r="CY132" s="54"/>
      <c r="CZ132" s="54"/>
      <c r="DA132" s="54"/>
      <c r="DB132" s="54"/>
      <c r="DC132" s="54"/>
      <c r="DD132" s="54"/>
      <c r="DE132" s="54"/>
      <c r="DF132" s="54"/>
      <c r="DG132" s="54"/>
      <c r="DH132" s="54"/>
      <c r="DI132" s="54"/>
      <c r="DJ132" s="54"/>
      <c r="DK132" s="54"/>
      <c r="DL132" s="54"/>
      <c r="DM132" s="54"/>
      <c r="DN132" s="54"/>
      <c r="DO132" s="54"/>
      <c r="DP132" s="54"/>
      <c r="DQ132" s="54"/>
      <c r="DR132" s="54"/>
      <c r="DS132" s="54"/>
      <c r="DT132" s="54"/>
      <c r="DU132" s="54"/>
      <c r="DV132" s="54"/>
      <c r="DW132" s="54"/>
      <c r="DX132" s="54"/>
      <c r="DY132" s="54"/>
      <c r="DZ132" s="54"/>
      <c r="EA132" s="54"/>
      <c r="EB132" s="54"/>
      <c r="EC132" s="54"/>
      <c r="ED132" s="54"/>
      <c r="EE132" s="54"/>
      <c r="EF132" s="54"/>
      <c r="EG132" s="54"/>
      <c r="EH132" s="54"/>
      <c r="EI132" s="54"/>
      <c r="EJ132" s="54"/>
      <c r="EK132" s="54"/>
      <c r="EL132" s="54"/>
      <c r="EM132" s="54"/>
      <c r="EN132" s="54"/>
      <c r="EO132" s="54"/>
      <c r="EP132" s="54"/>
      <c r="EQ132" s="54"/>
      <c r="ER132" s="54"/>
      <c r="ES132" s="54"/>
      <c r="ET132" s="54"/>
      <c r="EU132" s="54"/>
      <c r="EV132" s="54"/>
      <c r="EW132" s="54"/>
      <c r="EX132" s="54"/>
      <c r="EY132" s="54"/>
      <c r="EZ132" s="54"/>
      <c r="FA132" s="54"/>
      <c r="FB132" s="54"/>
      <c r="FC132" s="54"/>
      <c r="FD132" s="54"/>
      <c r="FE132" s="54"/>
      <c r="FF132" s="54"/>
      <c r="FG132" s="54"/>
      <c r="FH132" s="54"/>
      <c r="FI132" s="54"/>
      <c r="FJ132" s="54"/>
      <c r="FK132" s="54"/>
      <c r="FL132" s="54"/>
      <c r="FM132" s="54"/>
      <c r="FN132" s="54"/>
      <c r="FO132" s="54"/>
      <c r="FP132" s="54"/>
      <c r="FQ132" s="54"/>
      <c r="FR132" s="54"/>
      <c r="FS132" s="54"/>
      <c r="FT132" s="54"/>
      <c r="FU132" s="54"/>
      <c r="FV132" s="54"/>
      <c r="FW132" s="54"/>
      <c r="FX132" s="54"/>
      <c r="FY132" s="54"/>
      <c r="FZ132" s="54"/>
      <c r="GA132" s="54"/>
      <c r="GB132" s="54"/>
      <c r="GC132" s="54"/>
      <c r="GD132" s="54"/>
      <c r="GE132" s="54"/>
      <c r="GF132" s="54"/>
      <c r="GG132" s="54"/>
      <c r="GH132" s="54"/>
      <c r="GI132" s="54"/>
      <c r="GJ132" s="54"/>
      <c r="GK132" s="54"/>
      <c r="GL132" s="54"/>
      <c r="GM132" s="54"/>
      <c r="GN132" s="54"/>
      <c r="GO132" s="54"/>
      <c r="GP132" s="54"/>
      <c r="GQ132" s="54"/>
      <c r="GR132" s="54"/>
      <c r="GS132" s="54"/>
      <c r="GT132" s="54"/>
      <c r="GU132" s="54"/>
      <c r="GV132" s="54"/>
      <c r="GW132" s="54"/>
      <c r="GX132" s="54"/>
      <c r="GY132" s="54"/>
      <c r="GZ132" s="54"/>
      <c r="HA132" s="54"/>
      <c r="HB132" s="54"/>
      <c r="HC132" s="54"/>
      <c r="HD132" s="54"/>
      <c r="HE132" s="54"/>
    </row>
    <row r="133" spans="1:213" ht="31.5" x14ac:dyDescent="0.25">
      <c r="A133" s="69">
        <f t="shared" si="6"/>
        <v>120</v>
      </c>
      <c r="B133" s="56" t="s">
        <v>165</v>
      </c>
      <c r="C133" s="172" t="s">
        <v>579</v>
      </c>
      <c r="D133" s="230">
        <v>15</v>
      </c>
      <c r="E133" s="59">
        <v>15</v>
      </c>
      <c r="F133" s="5">
        <f t="shared" si="9"/>
        <v>100</v>
      </c>
      <c r="G133" s="54"/>
      <c r="H133" s="54"/>
      <c r="I133" s="54"/>
      <c r="J133" s="54"/>
      <c r="K133" s="54"/>
      <c r="L133" s="54"/>
      <c r="M133" s="54"/>
      <c r="N133" s="54"/>
      <c r="O133" s="54"/>
      <c r="P133" s="54"/>
      <c r="Q133" s="54"/>
      <c r="R133" s="54"/>
      <c r="S133" s="54"/>
      <c r="T133" s="54"/>
      <c r="U133" s="54"/>
      <c r="V133" s="54"/>
      <c r="W133" s="54"/>
      <c r="X133" s="54"/>
      <c r="Y133" s="54"/>
      <c r="Z133" s="54"/>
      <c r="AA133" s="54"/>
      <c r="AB133" s="54"/>
      <c r="AC133" s="54"/>
      <c r="AD133" s="54"/>
      <c r="AE133" s="54"/>
      <c r="AF133" s="54"/>
      <c r="AG133" s="54"/>
      <c r="AH133" s="54"/>
      <c r="AI133" s="54"/>
      <c r="AJ133" s="54"/>
      <c r="AK133" s="54"/>
      <c r="AL133" s="54"/>
      <c r="AM133" s="54"/>
      <c r="AN133" s="54"/>
      <c r="AO133" s="54"/>
      <c r="AP133" s="54"/>
      <c r="AQ133" s="54"/>
      <c r="AR133" s="54"/>
      <c r="AS133" s="54"/>
      <c r="AT133" s="54"/>
      <c r="AU133" s="54"/>
      <c r="AV133" s="54"/>
      <c r="AW133" s="54"/>
      <c r="AX133" s="54"/>
      <c r="AY133" s="54"/>
      <c r="AZ133" s="54"/>
      <c r="BA133" s="54"/>
      <c r="BB133" s="54"/>
      <c r="BC133" s="54"/>
      <c r="BD133" s="54"/>
      <c r="BE133" s="54"/>
      <c r="BF133" s="54"/>
      <c r="BG133" s="54"/>
      <c r="BH133" s="54"/>
      <c r="BI133" s="54"/>
      <c r="BJ133" s="54"/>
      <c r="BK133" s="54"/>
      <c r="BL133" s="54"/>
      <c r="BM133" s="54"/>
      <c r="BN133" s="54"/>
      <c r="BO133" s="54"/>
      <c r="BP133" s="54"/>
      <c r="BQ133" s="54"/>
      <c r="BR133" s="54"/>
      <c r="BS133" s="54"/>
      <c r="BT133" s="54"/>
      <c r="BU133" s="54"/>
      <c r="BV133" s="54"/>
      <c r="BW133" s="54"/>
      <c r="BX133" s="54"/>
      <c r="BY133" s="54"/>
      <c r="BZ133" s="54"/>
      <c r="CA133" s="54"/>
      <c r="CB133" s="54"/>
      <c r="CC133" s="54"/>
      <c r="CD133" s="54"/>
      <c r="CE133" s="54"/>
      <c r="CF133" s="54"/>
      <c r="CG133" s="54"/>
      <c r="CH133" s="54"/>
      <c r="CI133" s="54"/>
      <c r="CJ133" s="54"/>
      <c r="CK133" s="54"/>
      <c r="CL133" s="54"/>
      <c r="CM133" s="54"/>
      <c r="CN133" s="54"/>
      <c r="CO133" s="54"/>
      <c r="CP133" s="54"/>
      <c r="CQ133" s="54"/>
      <c r="CR133" s="54"/>
      <c r="CS133" s="54"/>
      <c r="CT133" s="54"/>
      <c r="CU133" s="54"/>
      <c r="CV133" s="54"/>
      <c r="CW133" s="54"/>
      <c r="CX133" s="54"/>
      <c r="CY133" s="54"/>
      <c r="CZ133" s="54"/>
      <c r="DA133" s="54"/>
      <c r="DB133" s="54"/>
      <c r="DC133" s="54"/>
      <c r="DD133" s="54"/>
      <c r="DE133" s="54"/>
      <c r="DF133" s="54"/>
      <c r="DG133" s="54"/>
      <c r="DH133" s="54"/>
      <c r="DI133" s="54"/>
      <c r="DJ133" s="54"/>
      <c r="DK133" s="54"/>
      <c r="DL133" s="54"/>
      <c r="DM133" s="54"/>
      <c r="DN133" s="54"/>
      <c r="DO133" s="54"/>
      <c r="DP133" s="54"/>
      <c r="DQ133" s="54"/>
      <c r="DR133" s="54"/>
      <c r="DS133" s="54"/>
      <c r="DT133" s="54"/>
      <c r="DU133" s="54"/>
      <c r="DV133" s="54"/>
      <c r="DW133" s="54"/>
      <c r="DX133" s="54"/>
      <c r="DY133" s="54"/>
      <c r="DZ133" s="54"/>
      <c r="EA133" s="54"/>
      <c r="EB133" s="54"/>
      <c r="EC133" s="54"/>
      <c r="ED133" s="54"/>
      <c r="EE133" s="54"/>
      <c r="EF133" s="54"/>
      <c r="EG133" s="54"/>
      <c r="EH133" s="54"/>
      <c r="EI133" s="54"/>
      <c r="EJ133" s="54"/>
      <c r="EK133" s="54"/>
      <c r="EL133" s="54"/>
      <c r="EM133" s="54"/>
      <c r="EN133" s="54"/>
      <c r="EO133" s="54"/>
      <c r="EP133" s="54"/>
      <c r="EQ133" s="54"/>
      <c r="ER133" s="54"/>
      <c r="ES133" s="54"/>
      <c r="ET133" s="54"/>
      <c r="EU133" s="54"/>
      <c r="EV133" s="54"/>
      <c r="EW133" s="54"/>
      <c r="EX133" s="54"/>
      <c r="EY133" s="54"/>
      <c r="EZ133" s="54"/>
      <c r="FA133" s="54"/>
      <c r="FB133" s="54"/>
      <c r="FC133" s="54"/>
      <c r="FD133" s="54"/>
      <c r="FE133" s="54"/>
      <c r="FF133" s="54"/>
      <c r="FG133" s="54"/>
      <c r="FH133" s="54"/>
      <c r="FI133" s="54"/>
      <c r="FJ133" s="54"/>
      <c r="FK133" s="54"/>
      <c r="FL133" s="54"/>
      <c r="FM133" s="54"/>
      <c r="FN133" s="54"/>
      <c r="FO133" s="54"/>
      <c r="FP133" s="54"/>
      <c r="FQ133" s="54"/>
      <c r="FR133" s="54"/>
      <c r="FS133" s="54"/>
      <c r="FT133" s="54"/>
      <c r="FU133" s="54"/>
      <c r="FV133" s="54"/>
      <c r="FW133" s="54"/>
      <c r="FX133" s="54"/>
      <c r="FY133" s="54"/>
      <c r="FZ133" s="54"/>
      <c r="GA133" s="54"/>
      <c r="GB133" s="54"/>
      <c r="GC133" s="54"/>
      <c r="GD133" s="54"/>
      <c r="GE133" s="54"/>
      <c r="GF133" s="54"/>
      <c r="GG133" s="54"/>
      <c r="GH133" s="54"/>
      <c r="GI133" s="54"/>
      <c r="GJ133" s="54"/>
      <c r="GK133" s="54"/>
      <c r="GL133" s="54"/>
      <c r="GM133" s="54"/>
      <c r="GN133" s="54"/>
      <c r="GO133" s="54"/>
      <c r="GP133" s="54"/>
      <c r="GQ133" s="54"/>
      <c r="GR133" s="54"/>
      <c r="GS133" s="54"/>
      <c r="GT133" s="54"/>
      <c r="GU133" s="54"/>
      <c r="GV133" s="54"/>
      <c r="GW133" s="54"/>
      <c r="GX133" s="54"/>
      <c r="GY133" s="54"/>
      <c r="GZ133" s="54"/>
      <c r="HA133" s="54"/>
      <c r="HB133" s="54"/>
      <c r="HC133" s="54"/>
      <c r="HD133" s="54"/>
      <c r="HE133" s="54"/>
    </row>
    <row r="134" spans="1:213" ht="31.5" x14ac:dyDescent="0.25">
      <c r="A134" s="69">
        <f t="shared" si="6"/>
        <v>121</v>
      </c>
      <c r="B134" s="56" t="s">
        <v>166</v>
      </c>
      <c r="C134" s="172" t="s">
        <v>579</v>
      </c>
      <c r="D134" s="230">
        <v>15</v>
      </c>
      <c r="E134" s="59">
        <v>15</v>
      </c>
      <c r="F134" s="5">
        <f t="shared" si="9"/>
        <v>100</v>
      </c>
      <c r="G134" s="54"/>
      <c r="H134" s="54"/>
      <c r="I134" s="54"/>
      <c r="J134" s="54"/>
      <c r="K134" s="54"/>
      <c r="L134" s="54"/>
      <c r="M134" s="54"/>
      <c r="N134" s="54"/>
      <c r="O134" s="54"/>
      <c r="P134" s="54"/>
      <c r="Q134" s="54"/>
      <c r="R134" s="54"/>
      <c r="S134" s="54"/>
      <c r="T134" s="54"/>
      <c r="U134" s="54"/>
      <c r="V134" s="54"/>
      <c r="W134" s="54"/>
      <c r="X134" s="54"/>
      <c r="Y134" s="54"/>
      <c r="Z134" s="54"/>
      <c r="AA134" s="54"/>
      <c r="AB134" s="54"/>
      <c r="AC134" s="54"/>
      <c r="AD134" s="54"/>
      <c r="AE134" s="54"/>
      <c r="AF134" s="54"/>
      <c r="AG134" s="54"/>
      <c r="AH134" s="54"/>
      <c r="AI134" s="54"/>
      <c r="AJ134" s="54"/>
      <c r="AK134" s="54"/>
      <c r="AL134" s="54"/>
      <c r="AM134" s="54"/>
      <c r="AN134" s="54"/>
      <c r="AO134" s="54"/>
      <c r="AP134" s="54"/>
      <c r="AQ134" s="54"/>
      <c r="AR134" s="54"/>
      <c r="AS134" s="54"/>
      <c r="AT134" s="54"/>
      <c r="AU134" s="54"/>
      <c r="AV134" s="54"/>
      <c r="AW134" s="54"/>
      <c r="AX134" s="54"/>
      <c r="AY134" s="54"/>
      <c r="AZ134" s="54"/>
      <c r="BA134" s="54"/>
      <c r="BB134" s="54"/>
      <c r="BC134" s="54"/>
      <c r="BD134" s="54"/>
      <c r="BE134" s="54"/>
      <c r="BF134" s="54"/>
      <c r="BG134" s="54"/>
      <c r="BH134" s="54"/>
      <c r="BI134" s="54"/>
      <c r="BJ134" s="54"/>
      <c r="BK134" s="54"/>
      <c r="BL134" s="54"/>
      <c r="BM134" s="54"/>
      <c r="BN134" s="54"/>
      <c r="BO134" s="54"/>
      <c r="BP134" s="54"/>
      <c r="BQ134" s="54"/>
      <c r="BR134" s="54"/>
      <c r="BS134" s="54"/>
      <c r="BT134" s="54"/>
      <c r="BU134" s="54"/>
      <c r="BV134" s="54"/>
      <c r="BW134" s="54"/>
      <c r="BX134" s="54"/>
      <c r="BY134" s="54"/>
      <c r="BZ134" s="54"/>
      <c r="CA134" s="54"/>
      <c r="CB134" s="54"/>
      <c r="CC134" s="54"/>
      <c r="CD134" s="54"/>
      <c r="CE134" s="54"/>
      <c r="CF134" s="54"/>
      <c r="CG134" s="54"/>
      <c r="CH134" s="54"/>
      <c r="CI134" s="54"/>
      <c r="CJ134" s="54"/>
      <c r="CK134" s="54"/>
      <c r="CL134" s="54"/>
      <c r="CM134" s="54"/>
      <c r="CN134" s="54"/>
      <c r="CO134" s="54"/>
      <c r="CP134" s="54"/>
      <c r="CQ134" s="54"/>
      <c r="CR134" s="54"/>
      <c r="CS134" s="54"/>
      <c r="CT134" s="54"/>
      <c r="CU134" s="54"/>
      <c r="CV134" s="54"/>
      <c r="CW134" s="54"/>
      <c r="CX134" s="54"/>
      <c r="CY134" s="54"/>
      <c r="CZ134" s="54"/>
      <c r="DA134" s="54"/>
      <c r="DB134" s="54"/>
      <c r="DC134" s="54"/>
      <c r="DD134" s="54"/>
      <c r="DE134" s="54"/>
      <c r="DF134" s="54"/>
      <c r="DG134" s="54"/>
      <c r="DH134" s="54"/>
      <c r="DI134" s="54"/>
      <c r="DJ134" s="54"/>
      <c r="DK134" s="54"/>
      <c r="DL134" s="54"/>
      <c r="DM134" s="54"/>
      <c r="DN134" s="54"/>
      <c r="DO134" s="54"/>
      <c r="DP134" s="54"/>
      <c r="DQ134" s="54"/>
      <c r="DR134" s="54"/>
      <c r="DS134" s="54"/>
      <c r="DT134" s="54"/>
      <c r="DU134" s="54"/>
      <c r="DV134" s="54"/>
      <c r="DW134" s="54"/>
      <c r="DX134" s="54"/>
      <c r="DY134" s="54"/>
      <c r="DZ134" s="54"/>
      <c r="EA134" s="54"/>
      <c r="EB134" s="54"/>
      <c r="EC134" s="54"/>
      <c r="ED134" s="54"/>
      <c r="EE134" s="54"/>
      <c r="EF134" s="54"/>
      <c r="EG134" s="54"/>
      <c r="EH134" s="54"/>
      <c r="EI134" s="54"/>
      <c r="EJ134" s="54"/>
      <c r="EK134" s="54"/>
      <c r="EL134" s="54"/>
      <c r="EM134" s="54"/>
      <c r="EN134" s="54"/>
      <c r="EO134" s="54"/>
      <c r="EP134" s="54"/>
      <c r="EQ134" s="54"/>
      <c r="ER134" s="54"/>
      <c r="ES134" s="54"/>
      <c r="ET134" s="54"/>
      <c r="EU134" s="54"/>
      <c r="EV134" s="54"/>
      <c r="EW134" s="54"/>
      <c r="EX134" s="54"/>
      <c r="EY134" s="54"/>
      <c r="EZ134" s="54"/>
      <c r="FA134" s="54"/>
      <c r="FB134" s="54"/>
      <c r="FC134" s="54"/>
      <c r="FD134" s="54"/>
      <c r="FE134" s="54"/>
      <c r="FF134" s="54"/>
      <c r="FG134" s="54"/>
      <c r="FH134" s="54"/>
      <c r="FI134" s="54"/>
      <c r="FJ134" s="54"/>
      <c r="FK134" s="54"/>
      <c r="FL134" s="54"/>
      <c r="FM134" s="54"/>
      <c r="FN134" s="54"/>
      <c r="FO134" s="54"/>
      <c r="FP134" s="54"/>
      <c r="FQ134" s="54"/>
      <c r="FR134" s="54"/>
      <c r="FS134" s="54"/>
      <c r="FT134" s="54"/>
      <c r="FU134" s="54"/>
      <c r="FV134" s="54"/>
      <c r="FW134" s="54"/>
      <c r="FX134" s="54"/>
      <c r="FY134" s="54"/>
      <c r="FZ134" s="54"/>
      <c r="GA134" s="54"/>
      <c r="GB134" s="54"/>
      <c r="GC134" s="54"/>
      <c r="GD134" s="54"/>
      <c r="GE134" s="54"/>
      <c r="GF134" s="54"/>
      <c r="GG134" s="54"/>
      <c r="GH134" s="54"/>
      <c r="GI134" s="54"/>
      <c r="GJ134" s="54"/>
      <c r="GK134" s="54"/>
      <c r="GL134" s="54"/>
      <c r="GM134" s="54"/>
      <c r="GN134" s="54"/>
      <c r="GO134" s="54"/>
      <c r="GP134" s="54"/>
      <c r="GQ134" s="54"/>
      <c r="GR134" s="54"/>
      <c r="GS134" s="54"/>
      <c r="GT134" s="54"/>
      <c r="GU134" s="54"/>
      <c r="GV134" s="54"/>
      <c r="GW134" s="54"/>
      <c r="GX134" s="54"/>
      <c r="GY134" s="54"/>
      <c r="GZ134" s="54"/>
      <c r="HA134" s="54"/>
      <c r="HB134" s="54"/>
      <c r="HC134" s="54"/>
      <c r="HD134" s="54"/>
      <c r="HE134" s="54"/>
    </row>
    <row r="135" spans="1:213" x14ac:dyDescent="0.25">
      <c r="A135" s="69">
        <f t="shared" si="6"/>
        <v>122</v>
      </c>
      <c r="B135" s="275" t="s">
        <v>167</v>
      </c>
      <c r="C135" s="275"/>
      <c r="D135" s="275"/>
      <c r="E135" s="275"/>
      <c r="F135" s="275"/>
      <c r="G135" s="54"/>
      <c r="H135" s="54"/>
      <c r="I135" s="54"/>
      <c r="J135" s="54"/>
      <c r="K135" s="54"/>
      <c r="L135" s="54"/>
      <c r="M135" s="54"/>
      <c r="N135" s="54"/>
      <c r="O135" s="54"/>
      <c r="P135" s="54"/>
      <c r="Q135" s="54"/>
      <c r="R135" s="54"/>
      <c r="S135" s="54"/>
      <c r="T135" s="54"/>
      <c r="U135" s="54"/>
      <c r="V135" s="54"/>
      <c r="W135" s="54"/>
      <c r="X135" s="54"/>
      <c r="Y135" s="54"/>
      <c r="Z135" s="54"/>
      <c r="AA135" s="54"/>
      <c r="AB135" s="54"/>
      <c r="AC135" s="54"/>
      <c r="AD135" s="54"/>
      <c r="AE135" s="54"/>
      <c r="AF135" s="54"/>
      <c r="AG135" s="54"/>
      <c r="AH135" s="54"/>
      <c r="AI135" s="54"/>
      <c r="AJ135" s="54"/>
      <c r="AK135" s="54"/>
      <c r="AL135" s="54"/>
      <c r="AM135" s="54"/>
      <c r="AN135" s="54"/>
      <c r="AO135" s="54"/>
      <c r="AP135" s="54"/>
      <c r="AQ135" s="54"/>
      <c r="AR135" s="54"/>
      <c r="AS135" s="54"/>
      <c r="AT135" s="54"/>
      <c r="AU135" s="54"/>
      <c r="AV135" s="54"/>
      <c r="AW135" s="54"/>
      <c r="AX135" s="54"/>
      <c r="AY135" s="54"/>
      <c r="AZ135" s="54"/>
      <c r="BA135" s="54"/>
      <c r="BB135" s="54"/>
      <c r="BC135" s="54"/>
      <c r="BD135" s="54"/>
      <c r="BE135" s="54"/>
      <c r="BF135" s="54"/>
      <c r="BG135" s="54"/>
      <c r="BH135" s="54"/>
      <c r="BI135" s="54"/>
      <c r="BJ135" s="54"/>
      <c r="BK135" s="54"/>
      <c r="BL135" s="54"/>
      <c r="BM135" s="54"/>
      <c r="BN135" s="54"/>
      <c r="BO135" s="54"/>
      <c r="BP135" s="54"/>
      <c r="BQ135" s="54"/>
      <c r="BR135" s="54"/>
      <c r="BS135" s="54"/>
      <c r="BT135" s="54"/>
      <c r="BU135" s="54"/>
      <c r="BV135" s="54"/>
      <c r="BW135" s="54"/>
      <c r="BX135" s="54"/>
      <c r="BY135" s="54"/>
      <c r="BZ135" s="54"/>
      <c r="CA135" s="54"/>
      <c r="CB135" s="54"/>
      <c r="CC135" s="54"/>
      <c r="CD135" s="54"/>
      <c r="CE135" s="54"/>
      <c r="CF135" s="54"/>
      <c r="CG135" s="54"/>
      <c r="CH135" s="54"/>
      <c r="CI135" s="54"/>
      <c r="CJ135" s="54"/>
      <c r="CK135" s="54"/>
      <c r="CL135" s="54"/>
      <c r="CM135" s="54"/>
      <c r="CN135" s="54"/>
      <c r="CO135" s="54"/>
      <c r="CP135" s="54"/>
      <c r="CQ135" s="54"/>
      <c r="CR135" s="54"/>
      <c r="CS135" s="54"/>
      <c r="CT135" s="54"/>
      <c r="CU135" s="54"/>
      <c r="CV135" s="54"/>
      <c r="CW135" s="54"/>
      <c r="CX135" s="54"/>
      <c r="CY135" s="54"/>
      <c r="CZ135" s="54"/>
      <c r="DA135" s="54"/>
      <c r="DB135" s="54"/>
      <c r="DC135" s="54"/>
      <c r="DD135" s="54"/>
      <c r="DE135" s="54"/>
      <c r="DF135" s="54"/>
      <c r="DG135" s="54"/>
      <c r="DH135" s="54"/>
      <c r="DI135" s="54"/>
      <c r="DJ135" s="54"/>
      <c r="DK135" s="54"/>
      <c r="DL135" s="54"/>
      <c r="DM135" s="54"/>
      <c r="DN135" s="54"/>
      <c r="DO135" s="54"/>
      <c r="DP135" s="54"/>
      <c r="DQ135" s="54"/>
      <c r="DR135" s="54"/>
      <c r="DS135" s="54"/>
      <c r="DT135" s="54"/>
      <c r="DU135" s="54"/>
      <c r="DV135" s="54"/>
      <c r="DW135" s="54"/>
      <c r="DX135" s="54"/>
      <c r="DY135" s="54"/>
      <c r="DZ135" s="54"/>
      <c r="EA135" s="54"/>
      <c r="EB135" s="54"/>
      <c r="EC135" s="54"/>
      <c r="ED135" s="54"/>
      <c r="EE135" s="54"/>
      <c r="EF135" s="54"/>
      <c r="EG135" s="54"/>
      <c r="EH135" s="54"/>
      <c r="EI135" s="54"/>
      <c r="EJ135" s="54"/>
      <c r="EK135" s="54"/>
      <c r="EL135" s="54"/>
      <c r="EM135" s="54"/>
      <c r="EN135" s="54"/>
      <c r="EO135" s="54"/>
      <c r="EP135" s="54"/>
      <c r="EQ135" s="54"/>
      <c r="ER135" s="54"/>
      <c r="ES135" s="54"/>
      <c r="ET135" s="54"/>
      <c r="EU135" s="54"/>
      <c r="EV135" s="54"/>
      <c r="EW135" s="54"/>
      <c r="EX135" s="54"/>
      <c r="EY135" s="54"/>
      <c r="EZ135" s="54"/>
      <c r="FA135" s="54"/>
      <c r="FB135" s="54"/>
      <c r="FC135" s="54"/>
      <c r="FD135" s="54"/>
      <c r="FE135" s="54"/>
      <c r="FF135" s="54"/>
      <c r="FG135" s="54"/>
      <c r="FH135" s="54"/>
      <c r="FI135" s="54"/>
      <c r="FJ135" s="54"/>
      <c r="FK135" s="54"/>
      <c r="FL135" s="54"/>
      <c r="FM135" s="54"/>
      <c r="FN135" s="54"/>
      <c r="FO135" s="54"/>
      <c r="FP135" s="54"/>
      <c r="FQ135" s="54"/>
      <c r="FR135" s="54"/>
      <c r="FS135" s="54"/>
      <c r="FT135" s="54"/>
      <c r="FU135" s="54"/>
      <c r="FV135" s="54"/>
      <c r="FW135" s="54"/>
      <c r="FX135" s="54"/>
      <c r="FY135" s="54"/>
      <c r="FZ135" s="54"/>
      <c r="GA135" s="54"/>
      <c r="GB135" s="54"/>
      <c r="GC135" s="54"/>
      <c r="GD135" s="54"/>
      <c r="GE135" s="54"/>
      <c r="GF135" s="54"/>
      <c r="GG135" s="54"/>
      <c r="GH135" s="54"/>
      <c r="GI135" s="54"/>
      <c r="GJ135" s="54"/>
      <c r="GK135" s="54"/>
      <c r="GL135" s="54"/>
      <c r="GM135" s="54"/>
      <c r="GN135" s="54"/>
      <c r="GO135" s="54"/>
      <c r="GP135" s="54"/>
      <c r="GQ135" s="54"/>
      <c r="GR135" s="54"/>
      <c r="GS135" s="54"/>
      <c r="GT135" s="54"/>
      <c r="GU135" s="54"/>
      <c r="GV135" s="54"/>
      <c r="GW135" s="54"/>
      <c r="GX135" s="54"/>
      <c r="GY135" s="54"/>
      <c r="GZ135" s="54"/>
      <c r="HA135" s="54"/>
      <c r="HB135" s="54"/>
      <c r="HC135" s="54"/>
      <c r="HD135" s="54"/>
      <c r="HE135" s="54"/>
    </row>
    <row r="136" spans="1:213" ht="31.5" x14ac:dyDescent="0.25">
      <c r="A136" s="69">
        <f t="shared" si="6"/>
        <v>123</v>
      </c>
      <c r="B136" s="56" t="s">
        <v>168</v>
      </c>
      <c r="C136" s="172" t="s">
        <v>582</v>
      </c>
      <c r="D136" s="230">
        <v>70</v>
      </c>
      <c r="E136" s="59">
        <v>93</v>
      </c>
      <c r="F136" s="5">
        <f t="shared" ref="F136:F137" si="10">E136*100/D136</f>
        <v>132.85714285714286</v>
      </c>
      <c r="G136" s="54"/>
      <c r="H136" s="54"/>
      <c r="I136" s="54"/>
      <c r="J136" s="54"/>
      <c r="K136" s="54"/>
      <c r="L136" s="54"/>
      <c r="M136" s="54"/>
      <c r="N136" s="54"/>
      <c r="O136" s="54"/>
      <c r="P136" s="54"/>
      <c r="Q136" s="54"/>
      <c r="R136" s="54"/>
      <c r="S136" s="54"/>
      <c r="T136" s="54"/>
      <c r="U136" s="54"/>
      <c r="V136" s="54"/>
      <c r="W136" s="54"/>
      <c r="X136" s="54"/>
      <c r="Y136" s="54"/>
      <c r="Z136" s="54"/>
      <c r="AA136" s="54"/>
      <c r="AB136" s="54"/>
      <c r="AC136" s="54"/>
      <c r="AD136" s="54"/>
      <c r="AE136" s="54"/>
      <c r="AF136" s="54"/>
      <c r="AG136" s="54"/>
      <c r="AH136" s="54"/>
      <c r="AI136" s="54"/>
      <c r="AJ136" s="54"/>
      <c r="AK136" s="54"/>
      <c r="AL136" s="54"/>
      <c r="AM136" s="54"/>
      <c r="AN136" s="54"/>
      <c r="AO136" s="54"/>
      <c r="AP136" s="54"/>
      <c r="AQ136" s="54"/>
      <c r="AR136" s="54"/>
      <c r="AS136" s="54"/>
      <c r="AT136" s="54"/>
      <c r="AU136" s="54"/>
      <c r="AV136" s="54"/>
      <c r="AW136" s="54"/>
      <c r="AX136" s="54"/>
      <c r="AY136" s="54"/>
      <c r="AZ136" s="54"/>
      <c r="BA136" s="54"/>
      <c r="BB136" s="54"/>
      <c r="BC136" s="54"/>
      <c r="BD136" s="54"/>
      <c r="BE136" s="54"/>
      <c r="BF136" s="54"/>
      <c r="BG136" s="54"/>
      <c r="BH136" s="54"/>
      <c r="BI136" s="54"/>
      <c r="BJ136" s="54"/>
      <c r="BK136" s="54"/>
      <c r="BL136" s="54"/>
      <c r="BM136" s="54"/>
      <c r="BN136" s="54"/>
      <c r="BO136" s="54"/>
      <c r="BP136" s="54"/>
      <c r="BQ136" s="54"/>
      <c r="BR136" s="54"/>
      <c r="BS136" s="54"/>
      <c r="BT136" s="54"/>
      <c r="BU136" s="54"/>
      <c r="BV136" s="54"/>
      <c r="BW136" s="54"/>
      <c r="BX136" s="54"/>
      <c r="BY136" s="54"/>
      <c r="BZ136" s="54"/>
      <c r="CA136" s="54"/>
      <c r="CB136" s="54"/>
      <c r="CC136" s="54"/>
      <c r="CD136" s="54"/>
      <c r="CE136" s="54"/>
      <c r="CF136" s="54"/>
      <c r="CG136" s="54"/>
      <c r="CH136" s="54"/>
      <c r="CI136" s="54"/>
      <c r="CJ136" s="54"/>
      <c r="CK136" s="54"/>
      <c r="CL136" s="54"/>
      <c r="CM136" s="54"/>
      <c r="CN136" s="54"/>
      <c r="CO136" s="54"/>
      <c r="CP136" s="54"/>
      <c r="CQ136" s="54"/>
      <c r="CR136" s="54"/>
      <c r="CS136" s="54"/>
      <c r="CT136" s="54"/>
      <c r="CU136" s="54"/>
      <c r="CV136" s="54"/>
      <c r="CW136" s="54"/>
      <c r="CX136" s="54"/>
      <c r="CY136" s="54"/>
      <c r="CZ136" s="54"/>
      <c r="DA136" s="54"/>
      <c r="DB136" s="54"/>
      <c r="DC136" s="54"/>
      <c r="DD136" s="54"/>
      <c r="DE136" s="54"/>
      <c r="DF136" s="54"/>
      <c r="DG136" s="54"/>
      <c r="DH136" s="54"/>
      <c r="DI136" s="54"/>
      <c r="DJ136" s="54"/>
      <c r="DK136" s="54"/>
      <c r="DL136" s="54"/>
      <c r="DM136" s="54"/>
      <c r="DN136" s="54"/>
      <c r="DO136" s="54"/>
      <c r="DP136" s="54"/>
      <c r="DQ136" s="54"/>
      <c r="DR136" s="54"/>
      <c r="DS136" s="54"/>
      <c r="DT136" s="54"/>
      <c r="DU136" s="54"/>
      <c r="DV136" s="54"/>
      <c r="DW136" s="54"/>
      <c r="DX136" s="54"/>
      <c r="DY136" s="54"/>
      <c r="DZ136" s="54"/>
      <c r="EA136" s="54"/>
      <c r="EB136" s="54"/>
      <c r="EC136" s="54"/>
      <c r="ED136" s="54"/>
      <c r="EE136" s="54"/>
      <c r="EF136" s="54"/>
      <c r="EG136" s="54"/>
      <c r="EH136" s="54"/>
      <c r="EI136" s="54"/>
      <c r="EJ136" s="54"/>
      <c r="EK136" s="54"/>
      <c r="EL136" s="54"/>
      <c r="EM136" s="54"/>
      <c r="EN136" s="54"/>
      <c r="EO136" s="54"/>
      <c r="EP136" s="54"/>
      <c r="EQ136" s="54"/>
      <c r="ER136" s="54"/>
      <c r="ES136" s="54"/>
      <c r="ET136" s="54"/>
      <c r="EU136" s="54"/>
      <c r="EV136" s="54"/>
      <c r="EW136" s="54"/>
      <c r="EX136" s="54"/>
      <c r="EY136" s="54"/>
      <c r="EZ136" s="54"/>
      <c r="FA136" s="54"/>
      <c r="FB136" s="54"/>
      <c r="FC136" s="54"/>
      <c r="FD136" s="54"/>
      <c r="FE136" s="54"/>
      <c r="FF136" s="54"/>
      <c r="FG136" s="54"/>
      <c r="FH136" s="54"/>
      <c r="FI136" s="54"/>
      <c r="FJ136" s="54"/>
      <c r="FK136" s="54"/>
      <c r="FL136" s="54"/>
      <c r="FM136" s="54"/>
      <c r="FN136" s="54"/>
      <c r="FO136" s="54"/>
      <c r="FP136" s="54"/>
      <c r="FQ136" s="54"/>
      <c r="FR136" s="54"/>
      <c r="FS136" s="54"/>
      <c r="FT136" s="54"/>
      <c r="FU136" s="54"/>
      <c r="FV136" s="54"/>
      <c r="FW136" s="54"/>
      <c r="FX136" s="54"/>
      <c r="FY136" s="54"/>
      <c r="FZ136" s="54"/>
      <c r="GA136" s="54"/>
      <c r="GB136" s="54"/>
      <c r="GC136" s="54"/>
      <c r="GD136" s="54"/>
      <c r="GE136" s="54"/>
      <c r="GF136" s="54"/>
      <c r="GG136" s="54"/>
      <c r="GH136" s="54"/>
      <c r="GI136" s="54"/>
      <c r="GJ136" s="54"/>
      <c r="GK136" s="54"/>
      <c r="GL136" s="54"/>
      <c r="GM136" s="54"/>
      <c r="GN136" s="54"/>
      <c r="GO136" s="54"/>
      <c r="GP136" s="54"/>
      <c r="GQ136" s="54"/>
      <c r="GR136" s="54"/>
      <c r="GS136" s="54"/>
      <c r="GT136" s="54"/>
      <c r="GU136" s="54"/>
      <c r="GV136" s="54"/>
      <c r="GW136" s="54"/>
      <c r="GX136" s="54"/>
      <c r="GY136" s="54"/>
      <c r="GZ136" s="54"/>
      <c r="HA136" s="54"/>
      <c r="HB136" s="54"/>
      <c r="HC136" s="54"/>
      <c r="HD136" s="54"/>
      <c r="HE136" s="54"/>
    </row>
    <row r="137" spans="1:213" ht="33" customHeight="1" x14ac:dyDescent="0.25">
      <c r="A137" s="69">
        <f t="shared" si="6"/>
        <v>124</v>
      </c>
      <c r="B137" s="56" t="s">
        <v>169</v>
      </c>
      <c r="C137" s="172" t="s">
        <v>579</v>
      </c>
      <c r="D137" s="230">
        <v>10</v>
      </c>
      <c r="E137" s="59">
        <v>18</v>
      </c>
      <c r="F137" s="5">
        <f t="shared" si="10"/>
        <v>180</v>
      </c>
      <c r="G137" s="54"/>
      <c r="H137" s="54"/>
      <c r="I137" s="54"/>
      <c r="J137" s="54"/>
      <c r="K137" s="54"/>
      <c r="L137" s="54"/>
      <c r="M137" s="54"/>
      <c r="N137" s="54"/>
      <c r="O137" s="54"/>
      <c r="P137" s="54"/>
      <c r="Q137" s="54"/>
      <c r="R137" s="54"/>
      <c r="S137" s="54"/>
      <c r="T137" s="54"/>
      <c r="U137" s="54"/>
      <c r="V137" s="54"/>
      <c r="W137" s="54"/>
      <c r="X137" s="54"/>
      <c r="Y137" s="54"/>
      <c r="Z137" s="54"/>
      <c r="AA137" s="54"/>
      <c r="AB137" s="54"/>
      <c r="AC137" s="54"/>
      <c r="AD137" s="54"/>
      <c r="AE137" s="54"/>
      <c r="AF137" s="54"/>
      <c r="AG137" s="54"/>
      <c r="AH137" s="54"/>
      <c r="AI137" s="54"/>
      <c r="AJ137" s="54"/>
      <c r="AK137" s="54"/>
      <c r="AL137" s="54"/>
      <c r="AM137" s="54"/>
      <c r="AN137" s="54"/>
      <c r="AO137" s="54"/>
      <c r="AP137" s="54"/>
      <c r="AQ137" s="54"/>
      <c r="AR137" s="54"/>
      <c r="AS137" s="54"/>
      <c r="AT137" s="54"/>
      <c r="AU137" s="54"/>
      <c r="AV137" s="54"/>
      <c r="AW137" s="54"/>
      <c r="AX137" s="54"/>
      <c r="AY137" s="54"/>
      <c r="AZ137" s="54"/>
      <c r="BA137" s="54"/>
      <c r="BB137" s="54"/>
      <c r="BC137" s="54"/>
      <c r="BD137" s="54"/>
      <c r="BE137" s="54"/>
      <c r="BF137" s="54"/>
      <c r="BG137" s="54"/>
      <c r="BH137" s="54"/>
      <c r="BI137" s="54"/>
      <c r="BJ137" s="54"/>
      <c r="BK137" s="54"/>
      <c r="BL137" s="54"/>
      <c r="BM137" s="54"/>
      <c r="BN137" s="54"/>
      <c r="BO137" s="54"/>
      <c r="BP137" s="54"/>
      <c r="BQ137" s="54"/>
      <c r="BR137" s="54"/>
      <c r="BS137" s="54"/>
      <c r="BT137" s="54"/>
      <c r="BU137" s="54"/>
      <c r="BV137" s="54"/>
      <c r="BW137" s="54"/>
      <c r="BX137" s="54"/>
      <c r="BY137" s="54"/>
      <c r="BZ137" s="54"/>
      <c r="CA137" s="54"/>
      <c r="CB137" s="54"/>
      <c r="CC137" s="54"/>
      <c r="CD137" s="54"/>
      <c r="CE137" s="54"/>
      <c r="CF137" s="54"/>
      <c r="CG137" s="54"/>
      <c r="CH137" s="54"/>
      <c r="CI137" s="54"/>
      <c r="CJ137" s="54"/>
      <c r="CK137" s="54"/>
      <c r="CL137" s="54"/>
      <c r="CM137" s="54"/>
      <c r="CN137" s="54"/>
      <c r="CO137" s="54"/>
      <c r="CP137" s="54"/>
      <c r="CQ137" s="54"/>
      <c r="CR137" s="54"/>
      <c r="CS137" s="54"/>
      <c r="CT137" s="54"/>
      <c r="CU137" s="54"/>
      <c r="CV137" s="54"/>
      <c r="CW137" s="54"/>
      <c r="CX137" s="54"/>
      <c r="CY137" s="54"/>
      <c r="CZ137" s="54"/>
      <c r="DA137" s="54"/>
      <c r="DB137" s="54"/>
      <c r="DC137" s="54"/>
      <c r="DD137" s="54"/>
      <c r="DE137" s="54"/>
      <c r="DF137" s="54"/>
      <c r="DG137" s="54"/>
      <c r="DH137" s="54"/>
      <c r="DI137" s="54"/>
      <c r="DJ137" s="54"/>
      <c r="DK137" s="54"/>
      <c r="DL137" s="54"/>
      <c r="DM137" s="54"/>
      <c r="DN137" s="54"/>
      <c r="DO137" s="54"/>
      <c r="DP137" s="54"/>
      <c r="DQ137" s="54"/>
      <c r="DR137" s="54"/>
      <c r="DS137" s="54"/>
      <c r="DT137" s="54"/>
      <c r="DU137" s="54"/>
      <c r="DV137" s="54"/>
      <c r="DW137" s="54"/>
      <c r="DX137" s="54"/>
      <c r="DY137" s="54"/>
      <c r="DZ137" s="54"/>
      <c r="EA137" s="54"/>
      <c r="EB137" s="54"/>
      <c r="EC137" s="54"/>
      <c r="ED137" s="54"/>
      <c r="EE137" s="54"/>
      <c r="EF137" s="54"/>
      <c r="EG137" s="54"/>
      <c r="EH137" s="54"/>
      <c r="EI137" s="54"/>
      <c r="EJ137" s="54"/>
      <c r="EK137" s="54"/>
      <c r="EL137" s="54"/>
      <c r="EM137" s="54"/>
      <c r="EN137" s="54"/>
      <c r="EO137" s="54"/>
      <c r="EP137" s="54"/>
      <c r="EQ137" s="54"/>
      <c r="ER137" s="54"/>
      <c r="ES137" s="54"/>
      <c r="ET137" s="54"/>
      <c r="EU137" s="54"/>
      <c r="EV137" s="54"/>
      <c r="EW137" s="54"/>
      <c r="EX137" s="54"/>
      <c r="EY137" s="54"/>
      <c r="EZ137" s="54"/>
      <c r="FA137" s="54"/>
      <c r="FB137" s="54"/>
      <c r="FC137" s="54"/>
      <c r="FD137" s="54"/>
      <c r="FE137" s="54"/>
      <c r="FF137" s="54"/>
      <c r="FG137" s="54"/>
      <c r="FH137" s="54"/>
      <c r="FI137" s="54"/>
      <c r="FJ137" s="54"/>
      <c r="FK137" s="54"/>
      <c r="FL137" s="54"/>
      <c r="FM137" s="54"/>
      <c r="FN137" s="54"/>
      <c r="FO137" s="54"/>
      <c r="FP137" s="54"/>
      <c r="FQ137" s="54"/>
      <c r="FR137" s="54"/>
      <c r="FS137" s="54"/>
      <c r="FT137" s="54"/>
      <c r="FU137" s="54"/>
      <c r="FV137" s="54"/>
      <c r="FW137" s="54"/>
      <c r="FX137" s="54"/>
      <c r="FY137" s="54"/>
      <c r="FZ137" s="54"/>
      <c r="GA137" s="54"/>
      <c r="GB137" s="54"/>
      <c r="GC137" s="54"/>
      <c r="GD137" s="54"/>
      <c r="GE137" s="54"/>
      <c r="GF137" s="54"/>
      <c r="GG137" s="54"/>
      <c r="GH137" s="54"/>
      <c r="GI137" s="54"/>
      <c r="GJ137" s="54"/>
      <c r="GK137" s="54"/>
      <c r="GL137" s="54"/>
      <c r="GM137" s="54"/>
      <c r="GN137" s="54"/>
      <c r="GO137" s="54"/>
      <c r="GP137" s="54"/>
      <c r="GQ137" s="54"/>
      <c r="GR137" s="54"/>
      <c r="GS137" s="54"/>
      <c r="GT137" s="54"/>
      <c r="GU137" s="54"/>
      <c r="GV137" s="54"/>
      <c r="GW137" s="54"/>
      <c r="GX137" s="54"/>
      <c r="GY137" s="54"/>
      <c r="GZ137" s="54"/>
      <c r="HA137" s="54"/>
      <c r="HB137" s="54"/>
      <c r="HC137" s="54"/>
      <c r="HD137" s="54"/>
      <c r="HE137" s="54"/>
    </row>
    <row r="138" spans="1:213" x14ac:dyDescent="0.25">
      <c r="A138" s="69">
        <f t="shared" si="6"/>
        <v>125</v>
      </c>
      <c r="B138" s="275" t="s">
        <v>170</v>
      </c>
      <c r="C138" s="275"/>
      <c r="D138" s="275"/>
      <c r="E138" s="275"/>
      <c r="F138" s="275"/>
      <c r="G138" s="54"/>
      <c r="H138" s="54"/>
      <c r="I138" s="54"/>
      <c r="J138" s="54"/>
      <c r="K138" s="54"/>
      <c r="L138" s="54"/>
      <c r="M138" s="54"/>
      <c r="N138" s="54"/>
      <c r="O138" s="54"/>
      <c r="P138" s="54"/>
      <c r="Q138" s="54"/>
      <c r="R138" s="54"/>
      <c r="S138" s="54"/>
      <c r="T138" s="54"/>
      <c r="U138" s="54"/>
      <c r="V138" s="54"/>
      <c r="W138" s="54"/>
      <c r="X138" s="54"/>
      <c r="Y138" s="54"/>
      <c r="Z138" s="54"/>
      <c r="AA138" s="54"/>
      <c r="AB138" s="54"/>
      <c r="AC138" s="54"/>
      <c r="AD138" s="54"/>
      <c r="AE138" s="54"/>
      <c r="AF138" s="54"/>
      <c r="AG138" s="54"/>
      <c r="AH138" s="54"/>
      <c r="AI138" s="54"/>
      <c r="AJ138" s="54"/>
      <c r="AK138" s="54"/>
      <c r="AL138" s="54"/>
      <c r="AM138" s="54"/>
      <c r="AN138" s="54"/>
      <c r="AO138" s="54"/>
      <c r="AP138" s="54"/>
      <c r="AQ138" s="54"/>
      <c r="AR138" s="54"/>
      <c r="AS138" s="54"/>
      <c r="AT138" s="54"/>
      <c r="AU138" s="54"/>
      <c r="AV138" s="54"/>
      <c r="AW138" s="54"/>
      <c r="AX138" s="54"/>
      <c r="AY138" s="54"/>
      <c r="AZ138" s="54"/>
      <c r="BA138" s="54"/>
      <c r="BB138" s="54"/>
      <c r="BC138" s="54"/>
      <c r="BD138" s="54"/>
      <c r="BE138" s="54"/>
      <c r="BF138" s="54"/>
      <c r="BG138" s="54"/>
      <c r="BH138" s="54"/>
      <c r="BI138" s="54"/>
      <c r="BJ138" s="54"/>
      <c r="BK138" s="54"/>
      <c r="BL138" s="54"/>
      <c r="BM138" s="54"/>
      <c r="BN138" s="54"/>
      <c r="BO138" s="54"/>
      <c r="BP138" s="54"/>
      <c r="BQ138" s="54"/>
      <c r="BR138" s="54"/>
      <c r="BS138" s="54"/>
      <c r="BT138" s="54"/>
      <c r="BU138" s="54"/>
      <c r="BV138" s="54"/>
      <c r="BW138" s="54"/>
      <c r="BX138" s="54"/>
      <c r="BY138" s="54"/>
      <c r="BZ138" s="54"/>
      <c r="CA138" s="54"/>
      <c r="CB138" s="54"/>
      <c r="CC138" s="54"/>
      <c r="CD138" s="54"/>
      <c r="CE138" s="54"/>
      <c r="CF138" s="54"/>
      <c r="CG138" s="54"/>
      <c r="CH138" s="54"/>
      <c r="CI138" s="54"/>
      <c r="CJ138" s="54"/>
      <c r="CK138" s="54"/>
      <c r="CL138" s="54"/>
      <c r="CM138" s="54"/>
      <c r="CN138" s="54"/>
      <c r="CO138" s="54"/>
      <c r="CP138" s="54"/>
      <c r="CQ138" s="54"/>
      <c r="CR138" s="54"/>
      <c r="CS138" s="54"/>
      <c r="CT138" s="54"/>
      <c r="CU138" s="54"/>
      <c r="CV138" s="54"/>
      <c r="CW138" s="54"/>
      <c r="CX138" s="54"/>
      <c r="CY138" s="54"/>
      <c r="CZ138" s="54"/>
      <c r="DA138" s="54"/>
      <c r="DB138" s="54"/>
      <c r="DC138" s="54"/>
      <c r="DD138" s="54"/>
      <c r="DE138" s="54"/>
      <c r="DF138" s="54"/>
      <c r="DG138" s="54"/>
      <c r="DH138" s="54"/>
      <c r="DI138" s="54"/>
      <c r="DJ138" s="54"/>
      <c r="DK138" s="54"/>
      <c r="DL138" s="54"/>
      <c r="DM138" s="54"/>
      <c r="DN138" s="54"/>
      <c r="DO138" s="54"/>
      <c r="DP138" s="54"/>
      <c r="DQ138" s="54"/>
      <c r="DR138" s="54"/>
      <c r="DS138" s="54"/>
      <c r="DT138" s="54"/>
      <c r="DU138" s="54"/>
      <c r="DV138" s="54"/>
      <c r="DW138" s="54"/>
      <c r="DX138" s="54"/>
      <c r="DY138" s="54"/>
      <c r="DZ138" s="54"/>
      <c r="EA138" s="54"/>
      <c r="EB138" s="54"/>
      <c r="EC138" s="54"/>
      <c r="ED138" s="54"/>
      <c r="EE138" s="54"/>
      <c r="EF138" s="54"/>
      <c r="EG138" s="54"/>
      <c r="EH138" s="54"/>
      <c r="EI138" s="54"/>
      <c r="EJ138" s="54"/>
      <c r="EK138" s="54"/>
      <c r="EL138" s="54"/>
      <c r="EM138" s="54"/>
      <c r="EN138" s="54"/>
      <c r="EO138" s="54"/>
      <c r="EP138" s="54"/>
      <c r="EQ138" s="54"/>
      <c r="ER138" s="54"/>
      <c r="ES138" s="54"/>
      <c r="ET138" s="54"/>
      <c r="EU138" s="54"/>
      <c r="EV138" s="54"/>
      <c r="EW138" s="54"/>
      <c r="EX138" s="54"/>
      <c r="EY138" s="54"/>
      <c r="EZ138" s="54"/>
      <c r="FA138" s="54"/>
      <c r="FB138" s="54"/>
      <c r="FC138" s="54"/>
      <c r="FD138" s="54"/>
      <c r="FE138" s="54"/>
      <c r="FF138" s="54"/>
      <c r="FG138" s="54"/>
      <c r="FH138" s="54"/>
      <c r="FI138" s="54"/>
      <c r="FJ138" s="54"/>
      <c r="FK138" s="54"/>
      <c r="FL138" s="54"/>
      <c r="FM138" s="54"/>
      <c r="FN138" s="54"/>
      <c r="FO138" s="54"/>
      <c r="FP138" s="54"/>
      <c r="FQ138" s="54"/>
      <c r="FR138" s="54"/>
      <c r="FS138" s="54"/>
      <c r="FT138" s="54"/>
      <c r="FU138" s="54"/>
      <c r="FV138" s="54"/>
      <c r="FW138" s="54"/>
      <c r="FX138" s="54"/>
      <c r="FY138" s="54"/>
      <c r="FZ138" s="54"/>
      <c r="GA138" s="54"/>
      <c r="GB138" s="54"/>
      <c r="GC138" s="54"/>
      <c r="GD138" s="54"/>
      <c r="GE138" s="54"/>
      <c r="GF138" s="54"/>
      <c r="GG138" s="54"/>
      <c r="GH138" s="54"/>
      <c r="GI138" s="54"/>
      <c r="GJ138" s="54"/>
      <c r="GK138" s="54"/>
      <c r="GL138" s="54"/>
      <c r="GM138" s="54"/>
      <c r="GN138" s="54"/>
      <c r="GO138" s="54"/>
      <c r="GP138" s="54"/>
      <c r="GQ138" s="54"/>
      <c r="GR138" s="54"/>
      <c r="GS138" s="54"/>
      <c r="GT138" s="54"/>
      <c r="GU138" s="54"/>
      <c r="GV138" s="54"/>
      <c r="GW138" s="54"/>
      <c r="GX138" s="54"/>
      <c r="GY138" s="54"/>
      <c r="GZ138" s="54"/>
      <c r="HA138" s="54"/>
      <c r="HB138" s="54"/>
      <c r="HC138" s="54"/>
      <c r="HD138" s="54"/>
      <c r="HE138" s="54"/>
    </row>
    <row r="139" spans="1:213" ht="31.5" x14ac:dyDescent="0.25">
      <c r="A139" s="69">
        <f t="shared" si="6"/>
        <v>126</v>
      </c>
      <c r="B139" s="56" t="s">
        <v>171</v>
      </c>
      <c r="C139" s="172" t="s">
        <v>89</v>
      </c>
      <c r="D139" s="230">
        <v>15</v>
      </c>
      <c r="E139" s="59">
        <v>40</v>
      </c>
      <c r="F139" s="5">
        <f t="shared" ref="F139:F141" si="11">E139*100/D139</f>
        <v>266.66666666666669</v>
      </c>
      <c r="G139" s="54"/>
      <c r="H139" s="54"/>
      <c r="I139" s="54"/>
      <c r="J139" s="54"/>
      <c r="K139" s="54"/>
      <c r="L139" s="54"/>
      <c r="M139" s="54"/>
      <c r="N139" s="54"/>
      <c r="O139" s="54"/>
      <c r="P139" s="54"/>
      <c r="Q139" s="54"/>
      <c r="R139" s="54"/>
      <c r="S139" s="54"/>
      <c r="T139" s="54"/>
      <c r="U139" s="54"/>
      <c r="V139" s="54"/>
      <c r="W139" s="54"/>
      <c r="X139" s="54"/>
      <c r="Y139" s="54"/>
      <c r="Z139" s="54"/>
      <c r="AA139" s="54"/>
      <c r="AB139" s="54"/>
      <c r="AC139" s="54"/>
      <c r="AD139" s="54"/>
      <c r="AE139" s="54"/>
      <c r="AF139" s="54"/>
      <c r="AG139" s="54"/>
      <c r="AH139" s="54"/>
      <c r="AI139" s="54"/>
      <c r="AJ139" s="54"/>
      <c r="AK139" s="54"/>
      <c r="AL139" s="54"/>
      <c r="AM139" s="54"/>
      <c r="AN139" s="54"/>
      <c r="AO139" s="54"/>
      <c r="AP139" s="54"/>
      <c r="AQ139" s="54"/>
      <c r="AR139" s="54"/>
      <c r="AS139" s="54"/>
      <c r="AT139" s="54"/>
      <c r="AU139" s="54"/>
      <c r="AV139" s="54"/>
      <c r="AW139" s="54"/>
      <c r="AX139" s="54"/>
      <c r="AY139" s="54"/>
      <c r="AZ139" s="54"/>
      <c r="BA139" s="54"/>
      <c r="BB139" s="54"/>
      <c r="BC139" s="54"/>
      <c r="BD139" s="54"/>
      <c r="BE139" s="54"/>
      <c r="BF139" s="54"/>
      <c r="BG139" s="54"/>
      <c r="BH139" s="54"/>
      <c r="BI139" s="54"/>
      <c r="BJ139" s="54"/>
      <c r="BK139" s="54"/>
      <c r="BL139" s="54"/>
      <c r="BM139" s="54"/>
      <c r="BN139" s="54"/>
      <c r="BO139" s="54"/>
      <c r="BP139" s="54"/>
      <c r="BQ139" s="54"/>
      <c r="BR139" s="54"/>
      <c r="BS139" s="54"/>
      <c r="BT139" s="54"/>
      <c r="BU139" s="54"/>
      <c r="BV139" s="54"/>
      <c r="BW139" s="54"/>
      <c r="BX139" s="54"/>
      <c r="BY139" s="54"/>
      <c r="BZ139" s="54"/>
      <c r="CA139" s="54"/>
      <c r="CB139" s="54"/>
      <c r="CC139" s="54"/>
      <c r="CD139" s="54"/>
      <c r="CE139" s="54"/>
      <c r="CF139" s="54"/>
      <c r="CG139" s="54"/>
      <c r="CH139" s="54"/>
      <c r="CI139" s="54"/>
      <c r="CJ139" s="54"/>
      <c r="CK139" s="54"/>
      <c r="CL139" s="54"/>
      <c r="CM139" s="54"/>
      <c r="CN139" s="54"/>
      <c r="CO139" s="54"/>
      <c r="CP139" s="54"/>
      <c r="CQ139" s="54"/>
      <c r="CR139" s="54"/>
      <c r="CS139" s="54"/>
      <c r="CT139" s="54"/>
      <c r="CU139" s="54"/>
      <c r="CV139" s="54"/>
      <c r="CW139" s="54"/>
      <c r="CX139" s="54"/>
      <c r="CY139" s="54"/>
      <c r="CZ139" s="54"/>
      <c r="DA139" s="54"/>
      <c r="DB139" s="54"/>
      <c r="DC139" s="54"/>
      <c r="DD139" s="54"/>
      <c r="DE139" s="54"/>
      <c r="DF139" s="54"/>
      <c r="DG139" s="54"/>
      <c r="DH139" s="54"/>
      <c r="DI139" s="54"/>
      <c r="DJ139" s="54"/>
      <c r="DK139" s="54"/>
      <c r="DL139" s="54"/>
      <c r="DM139" s="54"/>
      <c r="DN139" s="54"/>
      <c r="DO139" s="54"/>
      <c r="DP139" s="54"/>
      <c r="DQ139" s="54"/>
      <c r="DR139" s="54"/>
      <c r="DS139" s="54"/>
      <c r="DT139" s="54"/>
      <c r="DU139" s="54"/>
      <c r="DV139" s="54"/>
      <c r="DW139" s="54"/>
      <c r="DX139" s="54"/>
      <c r="DY139" s="54"/>
      <c r="DZ139" s="54"/>
      <c r="EA139" s="54"/>
      <c r="EB139" s="54"/>
      <c r="EC139" s="54"/>
      <c r="ED139" s="54"/>
      <c r="EE139" s="54"/>
      <c r="EF139" s="54"/>
      <c r="EG139" s="54"/>
      <c r="EH139" s="54"/>
      <c r="EI139" s="54"/>
      <c r="EJ139" s="54"/>
      <c r="EK139" s="54"/>
      <c r="EL139" s="54"/>
      <c r="EM139" s="54"/>
      <c r="EN139" s="54"/>
      <c r="EO139" s="54"/>
      <c r="EP139" s="54"/>
      <c r="EQ139" s="54"/>
      <c r="ER139" s="54"/>
      <c r="ES139" s="54"/>
      <c r="ET139" s="54"/>
      <c r="EU139" s="54"/>
      <c r="EV139" s="54"/>
      <c r="EW139" s="54"/>
      <c r="EX139" s="54"/>
      <c r="EY139" s="54"/>
      <c r="EZ139" s="54"/>
      <c r="FA139" s="54"/>
      <c r="FB139" s="54"/>
      <c r="FC139" s="54"/>
      <c r="FD139" s="54"/>
      <c r="FE139" s="54"/>
      <c r="FF139" s="54"/>
      <c r="FG139" s="54"/>
      <c r="FH139" s="54"/>
      <c r="FI139" s="54"/>
      <c r="FJ139" s="54"/>
      <c r="FK139" s="54"/>
      <c r="FL139" s="54"/>
      <c r="FM139" s="54"/>
      <c r="FN139" s="54"/>
      <c r="FO139" s="54"/>
      <c r="FP139" s="54"/>
      <c r="FQ139" s="54"/>
      <c r="FR139" s="54"/>
      <c r="FS139" s="54"/>
      <c r="FT139" s="54"/>
      <c r="FU139" s="54"/>
      <c r="FV139" s="54"/>
      <c r="FW139" s="54"/>
      <c r="FX139" s="54"/>
      <c r="FY139" s="54"/>
      <c r="FZ139" s="54"/>
      <c r="GA139" s="54"/>
      <c r="GB139" s="54"/>
      <c r="GC139" s="54"/>
      <c r="GD139" s="54"/>
      <c r="GE139" s="54"/>
      <c r="GF139" s="54"/>
      <c r="GG139" s="54"/>
      <c r="GH139" s="54"/>
      <c r="GI139" s="54"/>
      <c r="GJ139" s="54"/>
      <c r="GK139" s="54"/>
      <c r="GL139" s="54"/>
      <c r="GM139" s="54"/>
      <c r="GN139" s="54"/>
      <c r="GO139" s="54"/>
      <c r="GP139" s="54"/>
      <c r="GQ139" s="54"/>
      <c r="GR139" s="54"/>
      <c r="GS139" s="54"/>
      <c r="GT139" s="54"/>
      <c r="GU139" s="54"/>
      <c r="GV139" s="54"/>
      <c r="GW139" s="54"/>
      <c r="GX139" s="54"/>
      <c r="GY139" s="54"/>
      <c r="GZ139" s="54"/>
      <c r="HA139" s="54"/>
      <c r="HB139" s="54"/>
      <c r="HC139" s="54"/>
      <c r="HD139" s="54"/>
      <c r="HE139" s="54"/>
    </row>
    <row r="140" spans="1:213" ht="31.5" x14ac:dyDescent="0.25">
      <c r="A140" s="69">
        <f t="shared" si="6"/>
        <v>127</v>
      </c>
      <c r="B140" s="56" t="s">
        <v>172</v>
      </c>
      <c r="C140" s="172" t="s">
        <v>89</v>
      </c>
      <c r="D140" s="230">
        <v>10</v>
      </c>
      <c r="E140" s="59">
        <v>20</v>
      </c>
      <c r="F140" s="5">
        <f t="shared" si="11"/>
        <v>200</v>
      </c>
      <c r="G140" s="54"/>
      <c r="H140" s="54"/>
      <c r="I140" s="54"/>
      <c r="J140" s="54"/>
      <c r="K140" s="54"/>
      <c r="L140" s="54"/>
      <c r="M140" s="54"/>
      <c r="N140" s="54"/>
      <c r="O140" s="54"/>
      <c r="P140" s="54"/>
      <c r="Q140" s="54"/>
      <c r="R140" s="54"/>
      <c r="S140" s="54"/>
      <c r="T140" s="54"/>
      <c r="U140" s="54"/>
      <c r="V140" s="54"/>
      <c r="W140" s="54"/>
      <c r="X140" s="54"/>
      <c r="Y140" s="54"/>
      <c r="Z140" s="54"/>
      <c r="AA140" s="54"/>
      <c r="AB140" s="54"/>
      <c r="AC140" s="54"/>
      <c r="AD140" s="54"/>
      <c r="AE140" s="54"/>
      <c r="AF140" s="54"/>
      <c r="AG140" s="54"/>
      <c r="AH140" s="54"/>
      <c r="AI140" s="54"/>
      <c r="AJ140" s="54"/>
      <c r="AK140" s="54"/>
      <c r="AL140" s="54"/>
      <c r="AM140" s="54"/>
      <c r="AN140" s="54"/>
      <c r="AO140" s="54"/>
      <c r="AP140" s="54"/>
      <c r="AQ140" s="54"/>
      <c r="AR140" s="54"/>
      <c r="AS140" s="54"/>
      <c r="AT140" s="54"/>
      <c r="AU140" s="54"/>
      <c r="AV140" s="54"/>
      <c r="AW140" s="54"/>
      <c r="AX140" s="54"/>
      <c r="AY140" s="54"/>
      <c r="AZ140" s="54"/>
      <c r="BA140" s="54"/>
      <c r="BB140" s="54"/>
      <c r="BC140" s="54"/>
      <c r="BD140" s="54"/>
      <c r="BE140" s="54"/>
      <c r="BF140" s="54"/>
      <c r="BG140" s="54"/>
      <c r="BH140" s="54"/>
      <c r="BI140" s="54"/>
      <c r="BJ140" s="54"/>
      <c r="BK140" s="54"/>
      <c r="BL140" s="54"/>
      <c r="BM140" s="54"/>
      <c r="BN140" s="54"/>
      <c r="BO140" s="54"/>
      <c r="BP140" s="54"/>
      <c r="BQ140" s="54"/>
      <c r="BR140" s="54"/>
      <c r="BS140" s="54"/>
      <c r="BT140" s="54"/>
      <c r="BU140" s="54"/>
      <c r="BV140" s="54"/>
      <c r="BW140" s="54"/>
      <c r="BX140" s="54"/>
      <c r="BY140" s="54"/>
      <c r="BZ140" s="54"/>
      <c r="CA140" s="54"/>
      <c r="CB140" s="54"/>
      <c r="CC140" s="54"/>
      <c r="CD140" s="54"/>
      <c r="CE140" s="54"/>
      <c r="CF140" s="54"/>
      <c r="CG140" s="54"/>
      <c r="CH140" s="54"/>
      <c r="CI140" s="54"/>
      <c r="CJ140" s="54"/>
      <c r="CK140" s="54"/>
      <c r="CL140" s="54"/>
      <c r="CM140" s="54"/>
      <c r="CN140" s="54"/>
      <c r="CO140" s="54"/>
      <c r="CP140" s="54"/>
      <c r="CQ140" s="54"/>
      <c r="CR140" s="54"/>
      <c r="CS140" s="54"/>
      <c r="CT140" s="54"/>
      <c r="CU140" s="54"/>
      <c r="CV140" s="54"/>
      <c r="CW140" s="54"/>
      <c r="CX140" s="54"/>
      <c r="CY140" s="54"/>
      <c r="CZ140" s="54"/>
      <c r="DA140" s="54"/>
      <c r="DB140" s="54"/>
      <c r="DC140" s="54"/>
      <c r="DD140" s="54"/>
      <c r="DE140" s="54"/>
      <c r="DF140" s="54"/>
      <c r="DG140" s="54"/>
      <c r="DH140" s="54"/>
      <c r="DI140" s="54"/>
      <c r="DJ140" s="54"/>
      <c r="DK140" s="54"/>
      <c r="DL140" s="54"/>
      <c r="DM140" s="54"/>
      <c r="DN140" s="54"/>
      <c r="DO140" s="54"/>
      <c r="DP140" s="54"/>
      <c r="DQ140" s="54"/>
      <c r="DR140" s="54"/>
      <c r="DS140" s="54"/>
      <c r="DT140" s="54"/>
      <c r="DU140" s="54"/>
      <c r="DV140" s="54"/>
      <c r="DW140" s="54"/>
      <c r="DX140" s="54"/>
      <c r="DY140" s="54"/>
      <c r="DZ140" s="54"/>
      <c r="EA140" s="54"/>
      <c r="EB140" s="54"/>
      <c r="EC140" s="54"/>
      <c r="ED140" s="54"/>
      <c r="EE140" s="54"/>
      <c r="EF140" s="54"/>
      <c r="EG140" s="54"/>
      <c r="EH140" s="54"/>
      <c r="EI140" s="54"/>
      <c r="EJ140" s="54"/>
      <c r="EK140" s="54"/>
      <c r="EL140" s="54"/>
      <c r="EM140" s="54"/>
      <c r="EN140" s="54"/>
      <c r="EO140" s="54"/>
      <c r="EP140" s="54"/>
      <c r="EQ140" s="54"/>
      <c r="ER140" s="54"/>
      <c r="ES140" s="54"/>
      <c r="ET140" s="54"/>
      <c r="EU140" s="54"/>
      <c r="EV140" s="54"/>
      <c r="EW140" s="54"/>
      <c r="EX140" s="54"/>
      <c r="EY140" s="54"/>
      <c r="EZ140" s="54"/>
      <c r="FA140" s="54"/>
      <c r="FB140" s="54"/>
      <c r="FC140" s="54"/>
      <c r="FD140" s="54"/>
      <c r="FE140" s="54"/>
      <c r="FF140" s="54"/>
      <c r="FG140" s="54"/>
      <c r="FH140" s="54"/>
      <c r="FI140" s="54"/>
      <c r="FJ140" s="54"/>
      <c r="FK140" s="54"/>
      <c r="FL140" s="54"/>
      <c r="FM140" s="54"/>
      <c r="FN140" s="54"/>
      <c r="FO140" s="54"/>
      <c r="FP140" s="54"/>
      <c r="FQ140" s="54"/>
      <c r="FR140" s="54"/>
      <c r="FS140" s="54"/>
      <c r="FT140" s="54"/>
      <c r="FU140" s="54"/>
      <c r="FV140" s="54"/>
      <c r="FW140" s="54"/>
      <c r="FX140" s="54"/>
      <c r="FY140" s="54"/>
      <c r="FZ140" s="54"/>
      <c r="GA140" s="54"/>
      <c r="GB140" s="54"/>
      <c r="GC140" s="54"/>
      <c r="GD140" s="54"/>
      <c r="GE140" s="54"/>
      <c r="GF140" s="54"/>
      <c r="GG140" s="54"/>
      <c r="GH140" s="54"/>
      <c r="GI140" s="54"/>
      <c r="GJ140" s="54"/>
      <c r="GK140" s="54"/>
      <c r="GL140" s="54"/>
      <c r="GM140" s="54"/>
      <c r="GN140" s="54"/>
      <c r="GO140" s="54"/>
      <c r="GP140" s="54"/>
      <c r="GQ140" s="54"/>
      <c r="GR140" s="54"/>
      <c r="GS140" s="54"/>
      <c r="GT140" s="54"/>
      <c r="GU140" s="54"/>
      <c r="GV140" s="54"/>
      <c r="GW140" s="54"/>
      <c r="GX140" s="54"/>
      <c r="GY140" s="54"/>
      <c r="GZ140" s="54"/>
      <c r="HA140" s="54"/>
      <c r="HB140" s="54"/>
      <c r="HC140" s="54"/>
      <c r="HD140" s="54"/>
      <c r="HE140" s="54"/>
    </row>
    <row r="141" spans="1:213" ht="47.25" x14ac:dyDescent="0.25">
      <c r="A141" s="69">
        <f t="shared" si="6"/>
        <v>128</v>
      </c>
      <c r="B141" s="56" t="s">
        <v>173</v>
      </c>
      <c r="C141" s="172" t="s">
        <v>100</v>
      </c>
      <c r="D141" s="230">
        <v>16</v>
      </c>
      <c r="E141" s="59">
        <v>16</v>
      </c>
      <c r="F141" s="5">
        <f t="shared" si="11"/>
        <v>100</v>
      </c>
      <c r="G141" s="54"/>
      <c r="H141" s="54"/>
      <c r="I141" s="54"/>
      <c r="J141" s="54"/>
      <c r="K141" s="54"/>
      <c r="L141" s="54"/>
      <c r="M141" s="54"/>
      <c r="N141" s="54"/>
      <c r="O141" s="54"/>
      <c r="P141" s="54"/>
      <c r="Q141" s="54"/>
      <c r="R141" s="54"/>
      <c r="S141" s="54"/>
      <c r="T141" s="54"/>
      <c r="U141" s="54"/>
      <c r="V141" s="54"/>
      <c r="W141" s="54"/>
      <c r="X141" s="54"/>
      <c r="Y141" s="54"/>
      <c r="Z141" s="54"/>
      <c r="AA141" s="54"/>
      <c r="AB141" s="54"/>
      <c r="AC141" s="54"/>
      <c r="AD141" s="54"/>
      <c r="AE141" s="54"/>
      <c r="AF141" s="54"/>
      <c r="AG141" s="54"/>
      <c r="AH141" s="54"/>
      <c r="AI141" s="54"/>
      <c r="AJ141" s="54"/>
      <c r="AK141" s="54"/>
      <c r="AL141" s="54"/>
      <c r="AM141" s="54"/>
      <c r="AN141" s="54"/>
      <c r="AO141" s="54"/>
      <c r="AP141" s="54"/>
      <c r="AQ141" s="54"/>
      <c r="AR141" s="54"/>
      <c r="AS141" s="54"/>
      <c r="AT141" s="54"/>
      <c r="AU141" s="54"/>
      <c r="AV141" s="54"/>
      <c r="AW141" s="54"/>
      <c r="AX141" s="54"/>
      <c r="AY141" s="54"/>
      <c r="AZ141" s="54"/>
      <c r="BA141" s="54"/>
      <c r="BB141" s="54"/>
      <c r="BC141" s="54"/>
      <c r="BD141" s="54"/>
      <c r="BE141" s="54"/>
      <c r="BF141" s="54"/>
      <c r="BG141" s="54"/>
      <c r="BH141" s="54"/>
      <c r="BI141" s="54"/>
      <c r="BJ141" s="54"/>
      <c r="BK141" s="54"/>
      <c r="BL141" s="54"/>
      <c r="BM141" s="54"/>
      <c r="BN141" s="54"/>
      <c r="BO141" s="54"/>
      <c r="BP141" s="54"/>
      <c r="BQ141" s="54"/>
      <c r="BR141" s="54"/>
      <c r="BS141" s="54"/>
      <c r="BT141" s="54"/>
      <c r="BU141" s="54"/>
      <c r="BV141" s="54"/>
      <c r="BW141" s="54"/>
      <c r="BX141" s="54"/>
      <c r="BY141" s="54"/>
      <c r="BZ141" s="54"/>
      <c r="CA141" s="54"/>
      <c r="CB141" s="54"/>
      <c r="CC141" s="54"/>
      <c r="CD141" s="54"/>
      <c r="CE141" s="54"/>
      <c r="CF141" s="54"/>
      <c r="CG141" s="54"/>
      <c r="CH141" s="54"/>
      <c r="CI141" s="54"/>
      <c r="CJ141" s="54"/>
      <c r="CK141" s="54"/>
      <c r="CL141" s="54"/>
      <c r="CM141" s="54"/>
      <c r="CN141" s="54"/>
      <c r="CO141" s="54"/>
      <c r="CP141" s="54"/>
      <c r="CQ141" s="54"/>
      <c r="CR141" s="54"/>
      <c r="CS141" s="54"/>
      <c r="CT141" s="54"/>
      <c r="CU141" s="54"/>
      <c r="CV141" s="54"/>
      <c r="CW141" s="54"/>
      <c r="CX141" s="54"/>
      <c r="CY141" s="54"/>
      <c r="CZ141" s="54"/>
      <c r="DA141" s="54"/>
      <c r="DB141" s="54"/>
      <c r="DC141" s="54"/>
      <c r="DD141" s="54"/>
      <c r="DE141" s="54"/>
      <c r="DF141" s="54"/>
      <c r="DG141" s="54"/>
      <c r="DH141" s="54"/>
      <c r="DI141" s="54"/>
      <c r="DJ141" s="54"/>
      <c r="DK141" s="54"/>
      <c r="DL141" s="54"/>
      <c r="DM141" s="54"/>
      <c r="DN141" s="54"/>
      <c r="DO141" s="54"/>
      <c r="DP141" s="54"/>
      <c r="DQ141" s="54"/>
      <c r="DR141" s="54"/>
      <c r="DS141" s="54"/>
      <c r="DT141" s="54"/>
      <c r="DU141" s="54"/>
      <c r="DV141" s="54"/>
      <c r="DW141" s="54"/>
      <c r="DX141" s="54"/>
      <c r="DY141" s="54"/>
      <c r="DZ141" s="54"/>
      <c r="EA141" s="54"/>
      <c r="EB141" s="54"/>
      <c r="EC141" s="54"/>
      <c r="ED141" s="54"/>
      <c r="EE141" s="54"/>
      <c r="EF141" s="54"/>
      <c r="EG141" s="54"/>
      <c r="EH141" s="54"/>
      <c r="EI141" s="54"/>
      <c r="EJ141" s="54"/>
      <c r="EK141" s="54"/>
      <c r="EL141" s="54"/>
      <c r="EM141" s="54"/>
      <c r="EN141" s="54"/>
      <c r="EO141" s="54"/>
      <c r="EP141" s="54"/>
      <c r="EQ141" s="54"/>
      <c r="ER141" s="54"/>
      <c r="ES141" s="54"/>
      <c r="ET141" s="54"/>
      <c r="EU141" s="54"/>
      <c r="EV141" s="54"/>
      <c r="EW141" s="54"/>
      <c r="EX141" s="54"/>
      <c r="EY141" s="54"/>
      <c r="EZ141" s="54"/>
      <c r="FA141" s="54"/>
      <c r="FB141" s="54"/>
      <c r="FC141" s="54"/>
      <c r="FD141" s="54"/>
      <c r="FE141" s="54"/>
      <c r="FF141" s="54"/>
      <c r="FG141" s="54"/>
      <c r="FH141" s="54"/>
      <c r="FI141" s="54"/>
      <c r="FJ141" s="54"/>
      <c r="FK141" s="54"/>
      <c r="FL141" s="54"/>
      <c r="FM141" s="54"/>
      <c r="FN141" s="54"/>
      <c r="FO141" s="54"/>
      <c r="FP141" s="54"/>
      <c r="FQ141" s="54"/>
      <c r="FR141" s="54"/>
      <c r="FS141" s="54"/>
      <c r="FT141" s="54"/>
      <c r="FU141" s="54"/>
      <c r="FV141" s="54"/>
      <c r="FW141" s="54"/>
      <c r="FX141" s="54"/>
      <c r="FY141" s="54"/>
      <c r="FZ141" s="54"/>
      <c r="GA141" s="54"/>
      <c r="GB141" s="54"/>
      <c r="GC141" s="54"/>
      <c r="GD141" s="54"/>
      <c r="GE141" s="54"/>
      <c r="GF141" s="54"/>
      <c r="GG141" s="54"/>
      <c r="GH141" s="54"/>
      <c r="GI141" s="54"/>
      <c r="GJ141" s="54"/>
      <c r="GK141" s="54"/>
      <c r="GL141" s="54"/>
      <c r="GM141" s="54"/>
      <c r="GN141" s="54"/>
      <c r="GO141" s="54"/>
      <c r="GP141" s="54"/>
      <c r="GQ141" s="54"/>
      <c r="GR141" s="54"/>
      <c r="GS141" s="54"/>
      <c r="GT141" s="54"/>
      <c r="GU141" s="54"/>
      <c r="GV141" s="54"/>
      <c r="GW141" s="54"/>
      <c r="GX141" s="54"/>
      <c r="GY141" s="54"/>
      <c r="GZ141" s="54"/>
      <c r="HA141" s="54"/>
      <c r="HB141" s="54"/>
      <c r="HC141" s="54"/>
      <c r="HD141" s="54"/>
      <c r="HE141" s="54"/>
    </row>
    <row r="142" spans="1:213" ht="32.25" customHeight="1" x14ac:dyDescent="0.25">
      <c r="A142" s="69">
        <f t="shared" si="6"/>
        <v>129</v>
      </c>
      <c r="B142" s="295" t="s">
        <v>593</v>
      </c>
      <c r="C142" s="295"/>
      <c r="D142" s="295"/>
      <c r="E142" s="295"/>
      <c r="F142" s="70">
        <f>AVERAGE(F145:F158)</f>
        <v>121.57248515235624</v>
      </c>
      <c r="G142" s="54"/>
      <c r="H142" s="54"/>
      <c r="I142" s="54"/>
      <c r="J142" s="54"/>
      <c r="K142" s="54"/>
      <c r="L142" s="54"/>
      <c r="M142" s="54"/>
      <c r="N142" s="54"/>
      <c r="O142" s="54"/>
      <c r="P142" s="54"/>
      <c r="Q142" s="54"/>
      <c r="R142" s="54"/>
      <c r="S142" s="54"/>
      <c r="T142" s="54"/>
      <c r="U142" s="54"/>
      <c r="V142" s="54"/>
      <c r="W142" s="54"/>
      <c r="X142" s="54"/>
      <c r="Y142" s="54"/>
      <c r="Z142" s="54"/>
      <c r="AA142" s="54"/>
      <c r="AB142" s="54"/>
      <c r="AC142" s="54"/>
      <c r="AD142" s="54"/>
      <c r="AE142" s="54"/>
      <c r="AF142" s="54"/>
      <c r="AG142" s="54"/>
      <c r="AH142" s="54"/>
      <c r="AI142" s="54"/>
      <c r="AJ142" s="54"/>
      <c r="AK142" s="54"/>
      <c r="AL142" s="54"/>
      <c r="AM142" s="54"/>
      <c r="AN142" s="54"/>
      <c r="AO142" s="54"/>
      <c r="AP142" s="54"/>
      <c r="AQ142" s="54"/>
      <c r="AR142" s="54"/>
      <c r="AS142" s="54"/>
      <c r="AT142" s="54"/>
      <c r="AU142" s="54"/>
      <c r="AV142" s="54"/>
      <c r="AW142" s="54"/>
      <c r="AX142" s="54"/>
      <c r="AY142" s="54"/>
      <c r="AZ142" s="54"/>
      <c r="BA142" s="54"/>
      <c r="BB142" s="54"/>
      <c r="BC142" s="54"/>
      <c r="BD142" s="54"/>
      <c r="BE142" s="54"/>
      <c r="BF142" s="54"/>
      <c r="BG142" s="54"/>
      <c r="BH142" s="54"/>
      <c r="BI142" s="54"/>
      <c r="BJ142" s="54"/>
      <c r="BK142" s="54"/>
      <c r="BL142" s="54"/>
      <c r="BM142" s="54"/>
      <c r="BN142" s="54"/>
      <c r="BO142" s="54"/>
      <c r="BP142" s="54"/>
      <c r="BQ142" s="54"/>
      <c r="BR142" s="54"/>
      <c r="BS142" s="54"/>
      <c r="BT142" s="54"/>
      <c r="BU142" s="54"/>
      <c r="BV142" s="54"/>
      <c r="BW142" s="54"/>
      <c r="BX142" s="54"/>
      <c r="BY142" s="54"/>
      <c r="BZ142" s="54"/>
      <c r="CA142" s="54"/>
      <c r="CB142" s="54"/>
      <c r="CC142" s="54"/>
      <c r="CD142" s="54"/>
      <c r="CE142" s="54"/>
      <c r="CF142" s="54"/>
      <c r="CG142" s="54"/>
      <c r="CH142" s="54"/>
      <c r="CI142" s="54"/>
      <c r="CJ142" s="54"/>
      <c r="CK142" s="54"/>
      <c r="CL142" s="54"/>
      <c r="CM142" s="54"/>
      <c r="CN142" s="54"/>
      <c r="CO142" s="54"/>
      <c r="CP142" s="54"/>
      <c r="CQ142" s="54"/>
      <c r="CR142" s="54"/>
      <c r="CS142" s="54"/>
      <c r="CT142" s="54"/>
      <c r="CU142" s="54"/>
      <c r="CV142" s="54"/>
      <c r="CW142" s="54"/>
      <c r="CX142" s="54"/>
      <c r="CY142" s="54"/>
      <c r="CZ142" s="54"/>
      <c r="DA142" s="54"/>
      <c r="DB142" s="54"/>
      <c r="DC142" s="54"/>
      <c r="DD142" s="54"/>
      <c r="DE142" s="54"/>
      <c r="DF142" s="54"/>
      <c r="DG142" s="54"/>
      <c r="DH142" s="54"/>
      <c r="DI142" s="54"/>
      <c r="DJ142" s="54"/>
      <c r="DK142" s="54"/>
      <c r="DL142" s="54"/>
      <c r="DM142" s="54"/>
      <c r="DN142" s="54"/>
      <c r="DO142" s="54"/>
      <c r="DP142" s="54"/>
      <c r="DQ142" s="54"/>
      <c r="DR142" s="54"/>
      <c r="DS142" s="54"/>
      <c r="DT142" s="54"/>
      <c r="DU142" s="54"/>
      <c r="DV142" s="54"/>
      <c r="DW142" s="54"/>
      <c r="DX142" s="54"/>
      <c r="DY142" s="54"/>
      <c r="DZ142" s="54"/>
      <c r="EA142" s="54"/>
      <c r="EB142" s="54"/>
      <c r="EC142" s="54"/>
      <c r="ED142" s="54"/>
      <c r="EE142" s="54"/>
      <c r="EF142" s="54"/>
      <c r="EG142" s="54"/>
      <c r="EH142" s="54"/>
      <c r="EI142" s="54"/>
      <c r="EJ142" s="54"/>
      <c r="EK142" s="54"/>
      <c r="EL142" s="54"/>
      <c r="EM142" s="54"/>
      <c r="EN142" s="54"/>
      <c r="EO142" s="54"/>
      <c r="EP142" s="54"/>
      <c r="EQ142" s="54"/>
      <c r="ER142" s="54"/>
      <c r="ES142" s="54"/>
      <c r="ET142" s="54"/>
      <c r="EU142" s="54"/>
      <c r="EV142" s="54"/>
      <c r="EW142" s="54"/>
      <c r="EX142" s="54"/>
      <c r="EY142" s="54"/>
      <c r="EZ142" s="54"/>
      <c r="FA142" s="54"/>
      <c r="FB142" s="54"/>
      <c r="FC142" s="54"/>
      <c r="FD142" s="54"/>
      <c r="FE142" s="54"/>
      <c r="FF142" s="54"/>
      <c r="FG142" s="54"/>
      <c r="FH142" s="54"/>
      <c r="FI142" s="54"/>
      <c r="FJ142" s="54"/>
      <c r="FK142" s="54"/>
      <c r="FL142" s="54"/>
      <c r="FM142" s="54"/>
      <c r="FN142" s="54"/>
      <c r="FO142" s="54"/>
      <c r="FP142" s="54"/>
      <c r="FQ142" s="54"/>
      <c r="FR142" s="54"/>
      <c r="FS142" s="54"/>
      <c r="FT142" s="54"/>
      <c r="FU142" s="54"/>
      <c r="FV142" s="54"/>
      <c r="FW142" s="54"/>
      <c r="FX142" s="54"/>
      <c r="FY142" s="54"/>
      <c r="FZ142" s="54"/>
      <c r="GA142" s="54"/>
      <c r="GB142" s="54"/>
      <c r="GC142" s="54"/>
      <c r="GD142" s="54"/>
      <c r="GE142" s="54"/>
      <c r="GF142" s="54"/>
      <c r="GG142" s="54"/>
      <c r="GH142" s="54"/>
      <c r="GI142" s="54"/>
      <c r="GJ142" s="54"/>
      <c r="GK142" s="54"/>
      <c r="GL142" s="54"/>
      <c r="GM142" s="54"/>
      <c r="GN142" s="54"/>
      <c r="GO142" s="54"/>
      <c r="GP142" s="54"/>
      <c r="GQ142" s="54"/>
      <c r="GR142" s="54"/>
      <c r="GS142" s="54"/>
      <c r="GT142" s="54"/>
      <c r="GU142" s="54"/>
      <c r="GV142" s="54"/>
      <c r="GW142" s="54"/>
      <c r="GX142" s="54"/>
      <c r="GY142" s="54"/>
      <c r="GZ142" s="54"/>
      <c r="HA142" s="54"/>
      <c r="HB142" s="54"/>
      <c r="HC142" s="54"/>
      <c r="HD142" s="54"/>
      <c r="HE142" s="54"/>
    </row>
    <row r="143" spans="1:213" ht="48" customHeight="1" x14ac:dyDescent="0.25">
      <c r="A143" s="69">
        <f t="shared" si="6"/>
        <v>130</v>
      </c>
      <c r="B143" s="275" t="s">
        <v>583</v>
      </c>
      <c r="C143" s="275"/>
      <c r="D143" s="275"/>
      <c r="E143" s="275"/>
      <c r="F143" s="275"/>
      <c r="G143" s="54"/>
      <c r="H143" s="54"/>
      <c r="I143" s="54"/>
      <c r="J143" s="54"/>
      <c r="K143" s="54"/>
      <c r="L143" s="54"/>
      <c r="M143" s="54"/>
      <c r="N143" s="54"/>
      <c r="O143" s="54"/>
      <c r="P143" s="54"/>
      <c r="Q143" s="54"/>
      <c r="R143" s="54"/>
      <c r="S143" s="54"/>
      <c r="T143" s="54"/>
      <c r="U143" s="54"/>
      <c r="V143" s="54"/>
      <c r="W143" s="54"/>
      <c r="X143" s="54"/>
      <c r="Y143" s="54"/>
      <c r="Z143" s="54"/>
      <c r="AA143" s="54"/>
      <c r="AB143" s="54"/>
      <c r="AC143" s="54"/>
      <c r="AD143" s="54"/>
      <c r="AE143" s="54"/>
      <c r="AF143" s="54"/>
      <c r="AG143" s="54"/>
      <c r="AH143" s="54"/>
      <c r="AI143" s="54"/>
      <c r="AJ143" s="54"/>
      <c r="AK143" s="54"/>
      <c r="AL143" s="54"/>
      <c r="AM143" s="54"/>
      <c r="AN143" s="54"/>
      <c r="AO143" s="54"/>
      <c r="AP143" s="54"/>
      <c r="AQ143" s="54"/>
      <c r="AR143" s="54"/>
      <c r="AS143" s="54"/>
      <c r="AT143" s="54"/>
      <c r="AU143" s="54"/>
      <c r="AV143" s="54"/>
      <c r="AW143" s="54"/>
      <c r="AX143" s="54"/>
      <c r="AY143" s="54"/>
      <c r="AZ143" s="54"/>
      <c r="BA143" s="54"/>
      <c r="BB143" s="54"/>
      <c r="BC143" s="54"/>
      <c r="BD143" s="54"/>
      <c r="BE143" s="54"/>
      <c r="BF143" s="54"/>
      <c r="BG143" s="54"/>
      <c r="BH143" s="54"/>
      <c r="BI143" s="54"/>
      <c r="BJ143" s="54"/>
      <c r="BK143" s="54"/>
      <c r="BL143" s="54"/>
      <c r="BM143" s="54"/>
      <c r="BN143" s="54"/>
      <c r="BO143" s="54"/>
      <c r="BP143" s="54"/>
      <c r="BQ143" s="54"/>
      <c r="BR143" s="54"/>
      <c r="BS143" s="54"/>
      <c r="BT143" s="54"/>
      <c r="BU143" s="54"/>
      <c r="BV143" s="54"/>
      <c r="BW143" s="54"/>
      <c r="BX143" s="54"/>
      <c r="BY143" s="54"/>
      <c r="BZ143" s="54"/>
      <c r="CA143" s="54"/>
      <c r="CB143" s="54"/>
      <c r="CC143" s="54"/>
      <c r="CD143" s="54"/>
      <c r="CE143" s="54"/>
      <c r="CF143" s="54"/>
      <c r="CG143" s="54"/>
      <c r="CH143" s="54"/>
      <c r="CI143" s="54"/>
      <c r="CJ143" s="54"/>
      <c r="CK143" s="54"/>
      <c r="CL143" s="54"/>
      <c r="CM143" s="54"/>
      <c r="CN143" s="54"/>
      <c r="CO143" s="54"/>
      <c r="CP143" s="54"/>
      <c r="CQ143" s="54"/>
      <c r="CR143" s="54"/>
      <c r="CS143" s="54"/>
      <c r="CT143" s="54"/>
      <c r="CU143" s="54"/>
      <c r="CV143" s="54"/>
      <c r="CW143" s="54"/>
      <c r="CX143" s="54"/>
      <c r="CY143" s="54"/>
      <c r="CZ143" s="54"/>
      <c r="DA143" s="54"/>
      <c r="DB143" s="54"/>
      <c r="DC143" s="54"/>
      <c r="DD143" s="54"/>
      <c r="DE143" s="54"/>
      <c r="DF143" s="54"/>
      <c r="DG143" s="54"/>
      <c r="DH143" s="54"/>
      <c r="DI143" s="54"/>
      <c r="DJ143" s="54"/>
      <c r="DK143" s="54"/>
      <c r="DL143" s="54"/>
      <c r="DM143" s="54"/>
      <c r="DN143" s="54"/>
      <c r="DO143" s="54"/>
      <c r="DP143" s="54"/>
      <c r="DQ143" s="54"/>
      <c r="DR143" s="54"/>
      <c r="DS143" s="54"/>
      <c r="DT143" s="54"/>
      <c r="DU143" s="54"/>
      <c r="DV143" s="54"/>
      <c r="DW143" s="54"/>
      <c r="DX143" s="54"/>
      <c r="DY143" s="54"/>
      <c r="DZ143" s="54"/>
      <c r="EA143" s="54"/>
      <c r="EB143" s="54"/>
      <c r="EC143" s="54"/>
      <c r="ED143" s="54"/>
      <c r="EE143" s="54"/>
      <c r="EF143" s="54"/>
      <c r="EG143" s="54"/>
      <c r="EH143" s="54"/>
      <c r="EI143" s="54"/>
      <c r="EJ143" s="54"/>
      <c r="EK143" s="54"/>
      <c r="EL143" s="54"/>
      <c r="EM143" s="54"/>
      <c r="EN143" s="54"/>
      <c r="EO143" s="54"/>
      <c r="EP143" s="54"/>
      <c r="EQ143" s="54"/>
      <c r="ER143" s="54"/>
      <c r="ES143" s="54"/>
      <c r="ET143" s="54"/>
      <c r="EU143" s="54"/>
      <c r="EV143" s="54"/>
      <c r="EW143" s="54"/>
      <c r="EX143" s="54"/>
      <c r="EY143" s="54"/>
      <c r="EZ143" s="54"/>
      <c r="FA143" s="54"/>
      <c r="FB143" s="54"/>
      <c r="FC143" s="54"/>
      <c r="FD143" s="54"/>
      <c r="FE143" s="54"/>
      <c r="FF143" s="54"/>
      <c r="FG143" s="54"/>
      <c r="FH143" s="54"/>
      <c r="FI143" s="54"/>
      <c r="FJ143" s="54"/>
      <c r="FK143" s="54"/>
      <c r="FL143" s="54"/>
      <c r="FM143" s="54"/>
      <c r="FN143" s="54"/>
      <c r="FO143" s="54"/>
      <c r="FP143" s="54"/>
      <c r="FQ143" s="54"/>
      <c r="FR143" s="54"/>
      <c r="FS143" s="54"/>
      <c r="FT143" s="54"/>
      <c r="FU143" s="54"/>
      <c r="FV143" s="54"/>
      <c r="FW143" s="54"/>
      <c r="FX143" s="54"/>
      <c r="FY143" s="54"/>
      <c r="FZ143" s="54"/>
      <c r="GA143" s="54"/>
      <c r="GB143" s="54"/>
      <c r="GC143" s="54"/>
      <c r="GD143" s="54"/>
      <c r="GE143" s="54"/>
      <c r="GF143" s="54"/>
      <c r="GG143" s="54"/>
      <c r="GH143" s="54"/>
      <c r="GI143" s="54"/>
      <c r="GJ143" s="54"/>
      <c r="GK143" s="54"/>
      <c r="GL143" s="54"/>
      <c r="GM143" s="54"/>
      <c r="GN143" s="54"/>
      <c r="GO143" s="54"/>
      <c r="GP143" s="54"/>
      <c r="GQ143" s="54"/>
      <c r="GR143" s="54"/>
      <c r="GS143" s="54"/>
      <c r="GT143" s="54"/>
      <c r="GU143" s="54"/>
      <c r="GV143" s="54"/>
      <c r="GW143" s="54"/>
      <c r="GX143" s="54"/>
      <c r="GY143" s="54"/>
      <c r="GZ143" s="54"/>
      <c r="HA143" s="54"/>
      <c r="HB143" s="54"/>
      <c r="HC143" s="54"/>
      <c r="HD143" s="54"/>
      <c r="HE143" s="54"/>
    </row>
    <row r="144" spans="1:213" x14ac:dyDescent="0.25">
      <c r="A144" s="69">
        <f t="shared" si="6"/>
        <v>131</v>
      </c>
      <c r="B144" s="275" t="s">
        <v>174</v>
      </c>
      <c r="C144" s="275"/>
      <c r="D144" s="275"/>
      <c r="E144" s="275"/>
      <c r="F144" s="275"/>
      <c r="G144" s="54"/>
      <c r="H144" s="54"/>
      <c r="I144" s="54"/>
      <c r="J144" s="54"/>
      <c r="K144" s="54"/>
      <c r="L144" s="54"/>
      <c r="M144" s="54"/>
      <c r="N144" s="54"/>
      <c r="O144" s="54"/>
      <c r="P144" s="54"/>
      <c r="Q144" s="54"/>
      <c r="R144" s="54"/>
      <c r="S144" s="54"/>
      <c r="T144" s="54"/>
      <c r="U144" s="54"/>
      <c r="V144" s="54"/>
      <c r="W144" s="54"/>
      <c r="X144" s="54"/>
      <c r="Y144" s="54"/>
      <c r="Z144" s="54"/>
      <c r="AA144" s="54"/>
      <c r="AB144" s="54"/>
      <c r="AC144" s="54"/>
      <c r="AD144" s="54"/>
      <c r="AE144" s="54"/>
      <c r="AF144" s="54"/>
      <c r="AG144" s="54"/>
      <c r="AH144" s="54"/>
      <c r="AI144" s="54"/>
      <c r="AJ144" s="54"/>
      <c r="AK144" s="54"/>
      <c r="AL144" s="54"/>
      <c r="AM144" s="54"/>
      <c r="AN144" s="54"/>
      <c r="AO144" s="54"/>
      <c r="AP144" s="54"/>
      <c r="AQ144" s="54"/>
      <c r="AR144" s="54"/>
      <c r="AS144" s="54"/>
      <c r="AT144" s="54"/>
      <c r="AU144" s="54"/>
      <c r="AV144" s="54"/>
      <c r="AW144" s="54"/>
      <c r="AX144" s="54"/>
      <c r="AY144" s="54"/>
      <c r="AZ144" s="54"/>
      <c r="BA144" s="54"/>
      <c r="BB144" s="54"/>
      <c r="BC144" s="54"/>
      <c r="BD144" s="54"/>
      <c r="BE144" s="54"/>
      <c r="BF144" s="54"/>
      <c r="BG144" s="54"/>
      <c r="BH144" s="54"/>
      <c r="BI144" s="54"/>
      <c r="BJ144" s="54"/>
      <c r="BK144" s="54"/>
      <c r="BL144" s="54"/>
      <c r="BM144" s="54"/>
      <c r="BN144" s="54"/>
      <c r="BO144" s="54"/>
      <c r="BP144" s="54"/>
      <c r="BQ144" s="54"/>
      <c r="BR144" s="54"/>
      <c r="BS144" s="54"/>
      <c r="BT144" s="54"/>
      <c r="BU144" s="54"/>
      <c r="BV144" s="54"/>
      <c r="BW144" s="54"/>
      <c r="BX144" s="54"/>
      <c r="BY144" s="54"/>
      <c r="BZ144" s="54"/>
      <c r="CA144" s="54"/>
      <c r="CB144" s="54"/>
      <c r="CC144" s="54"/>
      <c r="CD144" s="54"/>
      <c r="CE144" s="54"/>
      <c r="CF144" s="54"/>
      <c r="CG144" s="54"/>
      <c r="CH144" s="54"/>
      <c r="CI144" s="54"/>
      <c r="CJ144" s="54"/>
      <c r="CK144" s="54"/>
      <c r="CL144" s="54"/>
      <c r="CM144" s="54"/>
      <c r="CN144" s="54"/>
      <c r="CO144" s="54"/>
      <c r="CP144" s="54"/>
      <c r="CQ144" s="54"/>
      <c r="CR144" s="54"/>
      <c r="CS144" s="54"/>
      <c r="CT144" s="54"/>
      <c r="CU144" s="54"/>
      <c r="CV144" s="54"/>
      <c r="CW144" s="54"/>
      <c r="CX144" s="54"/>
      <c r="CY144" s="54"/>
      <c r="CZ144" s="54"/>
      <c r="DA144" s="54"/>
      <c r="DB144" s="54"/>
      <c r="DC144" s="54"/>
      <c r="DD144" s="54"/>
      <c r="DE144" s="54"/>
      <c r="DF144" s="54"/>
      <c r="DG144" s="54"/>
      <c r="DH144" s="54"/>
      <c r="DI144" s="54"/>
      <c r="DJ144" s="54"/>
      <c r="DK144" s="54"/>
      <c r="DL144" s="54"/>
      <c r="DM144" s="54"/>
      <c r="DN144" s="54"/>
      <c r="DO144" s="54"/>
      <c r="DP144" s="54"/>
      <c r="DQ144" s="54"/>
      <c r="DR144" s="54"/>
      <c r="DS144" s="54"/>
      <c r="DT144" s="54"/>
      <c r="DU144" s="54"/>
      <c r="DV144" s="54"/>
      <c r="DW144" s="54"/>
      <c r="DX144" s="54"/>
      <c r="DY144" s="54"/>
      <c r="DZ144" s="54"/>
      <c r="EA144" s="54"/>
      <c r="EB144" s="54"/>
      <c r="EC144" s="54"/>
      <c r="ED144" s="54"/>
      <c r="EE144" s="54"/>
      <c r="EF144" s="54"/>
      <c r="EG144" s="54"/>
      <c r="EH144" s="54"/>
      <c r="EI144" s="54"/>
      <c r="EJ144" s="54"/>
      <c r="EK144" s="54"/>
      <c r="EL144" s="54"/>
      <c r="EM144" s="54"/>
      <c r="EN144" s="54"/>
      <c r="EO144" s="54"/>
      <c r="EP144" s="54"/>
      <c r="EQ144" s="54"/>
      <c r="ER144" s="54"/>
      <c r="ES144" s="54"/>
      <c r="ET144" s="54"/>
      <c r="EU144" s="54"/>
      <c r="EV144" s="54"/>
      <c r="EW144" s="54"/>
      <c r="EX144" s="54"/>
      <c r="EY144" s="54"/>
      <c r="EZ144" s="54"/>
      <c r="FA144" s="54"/>
      <c r="FB144" s="54"/>
      <c r="FC144" s="54"/>
      <c r="FD144" s="54"/>
      <c r="FE144" s="54"/>
      <c r="FF144" s="54"/>
      <c r="FG144" s="54"/>
      <c r="FH144" s="54"/>
      <c r="FI144" s="54"/>
      <c r="FJ144" s="54"/>
      <c r="FK144" s="54"/>
      <c r="FL144" s="54"/>
      <c r="FM144" s="54"/>
      <c r="FN144" s="54"/>
      <c r="FO144" s="54"/>
      <c r="FP144" s="54"/>
      <c r="FQ144" s="54"/>
      <c r="FR144" s="54"/>
      <c r="FS144" s="54"/>
      <c r="FT144" s="54"/>
      <c r="FU144" s="54"/>
      <c r="FV144" s="54"/>
      <c r="FW144" s="54"/>
      <c r="FX144" s="54"/>
      <c r="FY144" s="54"/>
      <c r="FZ144" s="54"/>
      <c r="GA144" s="54"/>
      <c r="GB144" s="54"/>
      <c r="GC144" s="54"/>
      <c r="GD144" s="54"/>
      <c r="GE144" s="54"/>
      <c r="GF144" s="54"/>
      <c r="GG144" s="54"/>
      <c r="GH144" s="54"/>
      <c r="GI144" s="54"/>
      <c r="GJ144" s="54"/>
      <c r="GK144" s="54"/>
      <c r="GL144" s="54"/>
      <c r="GM144" s="54"/>
      <c r="GN144" s="54"/>
      <c r="GO144" s="54"/>
      <c r="GP144" s="54"/>
      <c r="GQ144" s="54"/>
      <c r="GR144" s="54"/>
      <c r="GS144" s="54"/>
      <c r="GT144" s="54"/>
      <c r="GU144" s="54"/>
      <c r="GV144" s="54"/>
      <c r="GW144" s="54"/>
      <c r="GX144" s="54"/>
      <c r="GY144" s="54"/>
      <c r="GZ144" s="54"/>
      <c r="HA144" s="54"/>
      <c r="HB144" s="54"/>
      <c r="HC144" s="54"/>
      <c r="HD144" s="54"/>
      <c r="HE144" s="54"/>
    </row>
    <row r="145" spans="1:213" ht="32.25" customHeight="1" x14ac:dyDescent="0.25">
      <c r="A145" s="272">
        <f t="shared" si="6"/>
        <v>132</v>
      </c>
      <c r="B145" s="219" t="s">
        <v>584</v>
      </c>
      <c r="C145" s="217" t="s">
        <v>89</v>
      </c>
      <c r="D145" s="59">
        <v>90000</v>
      </c>
      <c r="E145" s="59">
        <v>125644</v>
      </c>
      <c r="F145" s="5">
        <f t="shared" ref="F145:F152" si="12">E145*100/D145</f>
        <v>139.60444444444445</v>
      </c>
      <c r="G145" s="54"/>
      <c r="H145" s="54"/>
      <c r="I145" s="54"/>
      <c r="J145" s="54"/>
      <c r="K145" s="54"/>
      <c r="L145" s="54"/>
      <c r="M145" s="54"/>
      <c r="N145" s="54"/>
      <c r="O145" s="54"/>
      <c r="P145" s="54"/>
      <c r="Q145" s="54"/>
      <c r="R145" s="54"/>
      <c r="S145" s="54"/>
      <c r="T145" s="54"/>
      <c r="U145" s="54"/>
      <c r="V145" s="54"/>
      <c r="W145" s="54"/>
      <c r="X145" s="54"/>
      <c r="Y145" s="54"/>
      <c r="Z145" s="54"/>
      <c r="AA145" s="54"/>
      <c r="AB145" s="54"/>
      <c r="AC145" s="54"/>
      <c r="AD145" s="54"/>
      <c r="AE145" s="54"/>
      <c r="AF145" s="54"/>
      <c r="AG145" s="54"/>
      <c r="AH145" s="54"/>
      <c r="AI145" s="54"/>
      <c r="AJ145" s="54"/>
      <c r="AK145" s="54"/>
      <c r="AL145" s="54"/>
      <c r="AM145" s="54"/>
      <c r="AN145" s="54"/>
      <c r="AO145" s="54"/>
      <c r="AP145" s="54"/>
      <c r="AQ145" s="54"/>
      <c r="AR145" s="54"/>
      <c r="AS145" s="54"/>
      <c r="AT145" s="54"/>
      <c r="AU145" s="54"/>
      <c r="AV145" s="54"/>
      <c r="AW145" s="54"/>
      <c r="AX145" s="54"/>
      <c r="AY145" s="54"/>
      <c r="AZ145" s="54"/>
      <c r="BA145" s="54"/>
      <c r="BB145" s="54"/>
      <c r="BC145" s="54"/>
      <c r="BD145" s="54"/>
      <c r="BE145" s="54"/>
      <c r="BF145" s="54"/>
      <c r="BG145" s="54"/>
      <c r="BH145" s="54"/>
      <c r="BI145" s="54"/>
      <c r="BJ145" s="54"/>
      <c r="BK145" s="54"/>
      <c r="BL145" s="54"/>
      <c r="BM145" s="54"/>
      <c r="BN145" s="54"/>
      <c r="BO145" s="54"/>
      <c r="BP145" s="54"/>
      <c r="BQ145" s="54"/>
      <c r="BR145" s="54"/>
      <c r="BS145" s="54"/>
      <c r="BT145" s="54"/>
      <c r="BU145" s="54"/>
      <c r="BV145" s="54"/>
      <c r="BW145" s="54"/>
      <c r="BX145" s="54"/>
      <c r="BY145" s="54"/>
      <c r="BZ145" s="54"/>
      <c r="CA145" s="54"/>
      <c r="CB145" s="54"/>
      <c r="CC145" s="54"/>
      <c r="CD145" s="54"/>
      <c r="CE145" s="54"/>
      <c r="CF145" s="54"/>
      <c r="CG145" s="54"/>
      <c r="CH145" s="54"/>
      <c r="CI145" s="54"/>
      <c r="CJ145" s="54"/>
      <c r="CK145" s="54"/>
      <c r="CL145" s="54"/>
      <c r="CM145" s="54"/>
      <c r="CN145" s="54"/>
      <c r="CO145" s="54"/>
      <c r="CP145" s="54"/>
      <c r="CQ145" s="54"/>
      <c r="CR145" s="54"/>
      <c r="CS145" s="54"/>
      <c r="CT145" s="54"/>
      <c r="CU145" s="54"/>
      <c r="CV145" s="54"/>
      <c r="CW145" s="54"/>
      <c r="CX145" s="54"/>
      <c r="CY145" s="54"/>
      <c r="CZ145" s="54"/>
      <c r="DA145" s="54"/>
      <c r="DB145" s="54"/>
      <c r="DC145" s="54"/>
      <c r="DD145" s="54"/>
      <c r="DE145" s="54"/>
      <c r="DF145" s="54"/>
      <c r="DG145" s="54"/>
      <c r="DH145" s="54"/>
      <c r="DI145" s="54"/>
      <c r="DJ145" s="54"/>
      <c r="DK145" s="54"/>
      <c r="DL145" s="54"/>
      <c r="DM145" s="54"/>
      <c r="DN145" s="54"/>
      <c r="DO145" s="54"/>
      <c r="DP145" s="54"/>
      <c r="DQ145" s="54"/>
      <c r="DR145" s="54"/>
      <c r="DS145" s="54"/>
      <c r="DT145" s="54"/>
      <c r="DU145" s="54"/>
      <c r="DV145" s="54"/>
      <c r="DW145" s="54"/>
      <c r="DX145" s="54"/>
      <c r="DY145" s="54"/>
      <c r="DZ145" s="54"/>
      <c r="EA145" s="54"/>
      <c r="EB145" s="54"/>
      <c r="EC145" s="54"/>
      <c r="ED145" s="54"/>
      <c r="EE145" s="54"/>
      <c r="EF145" s="54"/>
      <c r="EG145" s="54"/>
      <c r="EH145" s="54"/>
      <c r="EI145" s="54"/>
      <c r="EJ145" s="54"/>
      <c r="EK145" s="54"/>
      <c r="EL145" s="54"/>
      <c r="EM145" s="54"/>
      <c r="EN145" s="54"/>
      <c r="EO145" s="54"/>
      <c r="EP145" s="54"/>
      <c r="EQ145" s="54"/>
      <c r="ER145" s="54"/>
      <c r="ES145" s="54"/>
      <c r="ET145" s="54"/>
      <c r="EU145" s="54"/>
      <c r="EV145" s="54"/>
      <c r="EW145" s="54"/>
      <c r="EX145" s="54"/>
      <c r="EY145" s="54"/>
      <c r="EZ145" s="54"/>
      <c r="FA145" s="54"/>
      <c r="FB145" s="54"/>
      <c r="FC145" s="54"/>
      <c r="FD145" s="54"/>
      <c r="FE145" s="54"/>
      <c r="FF145" s="54"/>
      <c r="FG145" s="54"/>
      <c r="FH145" s="54"/>
      <c r="FI145" s="54"/>
      <c r="FJ145" s="54"/>
      <c r="FK145" s="54"/>
      <c r="FL145" s="54"/>
      <c r="FM145" s="54"/>
      <c r="FN145" s="54"/>
      <c r="FO145" s="54"/>
      <c r="FP145" s="54"/>
      <c r="FQ145" s="54"/>
      <c r="FR145" s="54"/>
      <c r="FS145" s="54"/>
      <c r="FT145" s="54"/>
      <c r="FU145" s="54"/>
      <c r="FV145" s="54"/>
      <c r="FW145" s="54"/>
      <c r="FX145" s="54"/>
      <c r="FY145" s="54"/>
      <c r="FZ145" s="54"/>
      <c r="GA145" s="54"/>
      <c r="GB145" s="54"/>
      <c r="GC145" s="54"/>
      <c r="GD145" s="54"/>
      <c r="GE145" s="54"/>
      <c r="GF145" s="54"/>
      <c r="GG145" s="54"/>
      <c r="GH145" s="54"/>
      <c r="GI145" s="54"/>
      <c r="GJ145" s="54"/>
      <c r="GK145" s="54"/>
      <c r="GL145" s="54"/>
      <c r="GM145" s="54"/>
      <c r="GN145" s="54"/>
      <c r="GO145" s="54"/>
      <c r="GP145" s="54"/>
      <c r="GQ145" s="54"/>
      <c r="GR145" s="54"/>
      <c r="GS145" s="54"/>
      <c r="GT145" s="54"/>
      <c r="GU145" s="54"/>
      <c r="GV145" s="54"/>
      <c r="GW145" s="54"/>
      <c r="GX145" s="54"/>
      <c r="GY145" s="54"/>
      <c r="GZ145" s="54"/>
      <c r="HA145" s="54"/>
      <c r="HB145" s="54"/>
      <c r="HC145" s="54"/>
      <c r="HD145" s="54"/>
      <c r="HE145" s="54"/>
    </row>
    <row r="146" spans="1:213" ht="16.5" customHeight="1" x14ac:dyDescent="0.25">
      <c r="A146" s="273"/>
      <c r="B146" s="85" t="s">
        <v>175</v>
      </c>
      <c r="C146" s="217" t="s">
        <v>89</v>
      </c>
      <c r="D146" s="59">
        <v>17000</v>
      </c>
      <c r="E146" s="59">
        <v>21869</v>
      </c>
      <c r="F146" s="5">
        <f t="shared" si="12"/>
        <v>128.64117647058825</v>
      </c>
      <c r="G146" s="54"/>
      <c r="H146" s="54"/>
      <c r="I146" s="54"/>
      <c r="J146" s="54"/>
      <c r="K146" s="54"/>
      <c r="L146" s="54"/>
      <c r="M146" s="54"/>
      <c r="N146" s="54"/>
      <c r="O146" s="54"/>
      <c r="P146" s="54"/>
      <c r="Q146" s="54"/>
      <c r="R146" s="54"/>
      <c r="S146" s="54"/>
      <c r="T146" s="54"/>
      <c r="U146" s="54"/>
      <c r="V146" s="54"/>
      <c r="W146" s="54"/>
      <c r="X146" s="54"/>
      <c r="Y146" s="54"/>
      <c r="Z146" s="54"/>
      <c r="AA146" s="54"/>
      <c r="AB146" s="54"/>
      <c r="AC146" s="54"/>
      <c r="AD146" s="54"/>
      <c r="AE146" s="54"/>
      <c r="AF146" s="54"/>
      <c r="AG146" s="54"/>
      <c r="AH146" s="54"/>
      <c r="AI146" s="54"/>
      <c r="AJ146" s="54"/>
      <c r="AK146" s="54"/>
      <c r="AL146" s="54"/>
      <c r="AM146" s="54"/>
      <c r="AN146" s="54"/>
      <c r="AO146" s="54"/>
      <c r="AP146" s="54"/>
      <c r="AQ146" s="54"/>
      <c r="AR146" s="54"/>
      <c r="AS146" s="54"/>
      <c r="AT146" s="54"/>
      <c r="AU146" s="54"/>
      <c r="AV146" s="54"/>
      <c r="AW146" s="54"/>
      <c r="AX146" s="54"/>
      <c r="AY146" s="54"/>
      <c r="AZ146" s="54"/>
      <c r="BA146" s="54"/>
      <c r="BB146" s="54"/>
      <c r="BC146" s="54"/>
      <c r="BD146" s="54"/>
      <c r="BE146" s="54"/>
      <c r="BF146" s="54"/>
      <c r="BG146" s="54"/>
      <c r="BH146" s="54"/>
      <c r="BI146" s="54"/>
      <c r="BJ146" s="54"/>
      <c r="BK146" s="54"/>
      <c r="BL146" s="54"/>
      <c r="BM146" s="54"/>
      <c r="BN146" s="54"/>
      <c r="BO146" s="54"/>
      <c r="BP146" s="54"/>
      <c r="BQ146" s="54"/>
      <c r="BR146" s="54"/>
      <c r="BS146" s="54"/>
      <c r="BT146" s="54"/>
      <c r="BU146" s="54"/>
      <c r="BV146" s="54"/>
      <c r="BW146" s="54"/>
      <c r="BX146" s="54"/>
      <c r="BY146" s="54"/>
      <c r="BZ146" s="54"/>
      <c r="CA146" s="54"/>
      <c r="CB146" s="54"/>
      <c r="CC146" s="54"/>
      <c r="CD146" s="54"/>
      <c r="CE146" s="54"/>
      <c r="CF146" s="54"/>
      <c r="CG146" s="54"/>
      <c r="CH146" s="54"/>
      <c r="CI146" s="54"/>
      <c r="CJ146" s="54"/>
      <c r="CK146" s="54"/>
      <c r="CL146" s="54"/>
      <c r="CM146" s="54"/>
      <c r="CN146" s="54"/>
      <c r="CO146" s="54"/>
      <c r="CP146" s="54"/>
      <c r="CQ146" s="54"/>
      <c r="CR146" s="54"/>
      <c r="CS146" s="54"/>
      <c r="CT146" s="54"/>
      <c r="CU146" s="54"/>
      <c r="CV146" s="54"/>
      <c r="CW146" s="54"/>
      <c r="CX146" s="54"/>
      <c r="CY146" s="54"/>
      <c r="CZ146" s="54"/>
      <c r="DA146" s="54"/>
      <c r="DB146" s="54"/>
      <c r="DC146" s="54"/>
      <c r="DD146" s="54"/>
      <c r="DE146" s="54"/>
      <c r="DF146" s="54"/>
      <c r="DG146" s="54"/>
      <c r="DH146" s="54"/>
      <c r="DI146" s="54"/>
      <c r="DJ146" s="54"/>
      <c r="DK146" s="54"/>
      <c r="DL146" s="54"/>
      <c r="DM146" s="54"/>
      <c r="DN146" s="54"/>
      <c r="DO146" s="54"/>
      <c r="DP146" s="54"/>
      <c r="DQ146" s="54"/>
      <c r="DR146" s="54"/>
      <c r="DS146" s="54"/>
      <c r="DT146" s="54"/>
      <c r="DU146" s="54"/>
      <c r="DV146" s="54"/>
      <c r="DW146" s="54"/>
      <c r="DX146" s="54"/>
      <c r="DY146" s="54"/>
      <c r="DZ146" s="54"/>
      <c r="EA146" s="54"/>
      <c r="EB146" s="54"/>
      <c r="EC146" s="54"/>
      <c r="ED146" s="54"/>
      <c r="EE146" s="54"/>
      <c r="EF146" s="54"/>
      <c r="EG146" s="54"/>
      <c r="EH146" s="54"/>
      <c r="EI146" s="54"/>
      <c r="EJ146" s="54"/>
      <c r="EK146" s="54"/>
      <c r="EL146" s="54"/>
      <c r="EM146" s="54"/>
      <c r="EN146" s="54"/>
      <c r="EO146" s="54"/>
      <c r="EP146" s="54"/>
      <c r="EQ146" s="54"/>
      <c r="ER146" s="54"/>
      <c r="ES146" s="54"/>
      <c r="ET146" s="54"/>
      <c r="EU146" s="54"/>
      <c r="EV146" s="54"/>
      <c r="EW146" s="54"/>
      <c r="EX146" s="54"/>
      <c r="EY146" s="54"/>
      <c r="EZ146" s="54"/>
      <c r="FA146" s="54"/>
      <c r="FB146" s="54"/>
      <c r="FC146" s="54"/>
      <c r="FD146" s="54"/>
      <c r="FE146" s="54"/>
      <c r="FF146" s="54"/>
      <c r="FG146" s="54"/>
      <c r="FH146" s="54"/>
      <c r="FI146" s="54"/>
      <c r="FJ146" s="54"/>
      <c r="FK146" s="54"/>
      <c r="FL146" s="54"/>
      <c r="FM146" s="54"/>
      <c r="FN146" s="54"/>
      <c r="FO146" s="54"/>
      <c r="FP146" s="54"/>
      <c r="FQ146" s="54"/>
      <c r="FR146" s="54"/>
      <c r="FS146" s="54"/>
      <c r="FT146" s="54"/>
      <c r="FU146" s="54"/>
      <c r="FV146" s="54"/>
      <c r="FW146" s="54"/>
      <c r="FX146" s="54"/>
      <c r="FY146" s="54"/>
      <c r="FZ146" s="54"/>
      <c r="GA146" s="54"/>
      <c r="GB146" s="54"/>
      <c r="GC146" s="54"/>
      <c r="GD146" s="54"/>
      <c r="GE146" s="54"/>
      <c r="GF146" s="54"/>
      <c r="GG146" s="54"/>
      <c r="GH146" s="54"/>
      <c r="GI146" s="54"/>
      <c r="GJ146" s="54"/>
      <c r="GK146" s="54"/>
      <c r="GL146" s="54"/>
      <c r="GM146" s="54"/>
      <c r="GN146" s="54"/>
      <c r="GO146" s="54"/>
      <c r="GP146" s="54"/>
      <c r="GQ146" s="54"/>
      <c r="GR146" s="54"/>
      <c r="GS146" s="54"/>
      <c r="GT146" s="54"/>
      <c r="GU146" s="54"/>
      <c r="GV146" s="54"/>
      <c r="GW146" s="54"/>
      <c r="GX146" s="54"/>
      <c r="GY146" s="54"/>
      <c r="GZ146" s="54"/>
      <c r="HA146" s="54"/>
      <c r="HB146" s="54"/>
      <c r="HC146" s="54"/>
      <c r="HD146" s="54"/>
      <c r="HE146" s="54"/>
    </row>
    <row r="147" spans="1:213" ht="16.5" customHeight="1" x14ac:dyDescent="0.25">
      <c r="A147" s="274"/>
      <c r="B147" s="85" t="s">
        <v>176</v>
      </c>
      <c r="C147" s="217" t="s">
        <v>89</v>
      </c>
      <c r="D147" s="59">
        <v>73000</v>
      </c>
      <c r="E147" s="59">
        <v>103775</v>
      </c>
      <c r="F147" s="5">
        <f t="shared" si="12"/>
        <v>142.15753424657535</v>
      </c>
      <c r="G147" s="54"/>
      <c r="H147" s="54"/>
      <c r="I147" s="54"/>
      <c r="J147" s="54"/>
      <c r="K147" s="54"/>
      <c r="L147" s="54"/>
      <c r="M147" s="54"/>
      <c r="N147" s="54"/>
      <c r="O147" s="54"/>
      <c r="P147" s="54"/>
      <c r="Q147" s="54"/>
      <c r="R147" s="54"/>
      <c r="S147" s="54"/>
      <c r="T147" s="54"/>
      <c r="U147" s="54"/>
      <c r="V147" s="54"/>
      <c r="W147" s="54"/>
      <c r="X147" s="54"/>
      <c r="Y147" s="54"/>
      <c r="Z147" s="54"/>
      <c r="AA147" s="54"/>
      <c r="AB147" s="54"/>
      <c r="AC147" s="54"/>
      <c r="AD147" s="54"/>
      <c r="AE147" s="54"/>
      <c r="AF147" s="54"/>
      <c r="AG147" s="54"/>
      <c r="AH147" s="54"/>
      <c r="AI147" s="54"/>
      <c r="AJ147" s="54"/>
      <c r="AK147" s="54"/>
      <c r="AL147" s="54"/>
      <c r="AM147" s="54"/>
      <c r="AN147" s="54"/>
      <c r="AO147" s="54"/>
      <c r="AP147" s="54"/>
      <c r="AQ147" s="54"/>
      <c r="AR147" s="54"/>
      <c r="AS147" s="54"/>
      <c r="AT147" s="54"/>
      <c r="AU147" s="54"/>
      <c r="AV147" s="54"/>
      <c r="AW147" s="54"/>
      <c r="AX147" s="54"/>
      <c r="AY147" s="54"/>
      <c r="AZ147" s="54"/>
      <c r="BA147" s="54"/>
      <c r="BB147" s="54"/>
      <c r="BC147" s="54"/>
      <c r="BD147" s="54"/>
      <c r="BE147" s="54"/>
      <c r="BF147" s="54"/>
      <c r="BG147" s="54"/>
      <c r="BH147" s="54"/>
      <c r="BI147" s="54"/>
      <c r="BJ147" s="54"/>
      <c r="BK147" s="54"/>
      <c r="BL147" s="54"/>
      <c r="BM147" s="54"/>
      <c r="BN147" s="54"/>
      <c r="BO147" s="54"/>
      <c r="BP147" s="54"/>
      <c r="BQ147" s="54"/>
      <c r="BR147" s="54"/>
      <c r="BS147" s="54"/>
      <c r="BT147" s="54"/>
      <c r="BU147" s="54"/>
      <c r="BV147" s="54"/>
      <c r="BW147" s="54"/>
      <c r="BX147" s="54"/>
      <c r="BY147" s="54"/>
      <c r="BZ147" s="54"/>
      <c r="CA147" s="54"/>
      <c r="CB147" s="54"/>
      <c r="CC147" s="54"/>
      <c r="CD147" s="54"/>
      <c r="CE147" s="54"/>
      <c r="CF147" s="54"/>
      <c r="CG147" s="54"/>
      <c r="CH147" s="54"/>
      <c r="CI147" s="54"/>
      <c r="CJ147" s="54"/>
      <c r="CK147" s="54"/>
      <c r="CL147" s="54"/>
      <c r="CM147" s="54"/>
      <c r="CN147" s="54"/>
      <c r="CO147" s="54"/>
      <c r="CP147" s="54"/>
      <c r="CQ147" s="54"/>
      <c r="CR147" s="54"/>
      <c r="CS147" s="54"/>
      <c r="CT147" s="54"/>
      <c r="CU147" s="54"/>
      <c r="CV147" s="54"/>
      <c r="CW147" s="54"/>
      <c r="CX147" s="54"/>
      <c r="CY147" s="54"/>
      <c r="CZ147" s="54"/>
      <c r="DA147" s="54"/>
      <c r="DB147" s="54"/>
      <c r="DC147" s="54"/>
      <c r="DD147" s="54"/>
      <c r="DE147" s="54"/>
      <c r="DF147" s="54"/>
      <c r="DG147" s="54"/>
      <c r="DH147" s="54"/>
      <c r="DI147" s="54"/>
      <c r="DJ147" s="54"/>
      <c r="DK147" s="54"/>
      <c r="DL147" s="54"/>
      <c r="DM147" s="54"/>
      <c r="DN147" s="54"/>
      <c r="DO147" s="54"/>
      <c r="DP147" s="54"/>
      <c r="DQ147" s="54"/>
      <c r="DR147" s="54"/>
      <c r="DS147" s="54"/>
      <c r="DT147" s="54"/>
      <c r="DU147" s="54"/>
      <c r="DV147" s="54"/>
      <c r="DW147" s="54"/>
      <c r="DX147" s="54"/>
      <c r="DY147" s="54"/>
      <c r="DZ147" s="54"/>
      <c r="EA147" s="54"/>
      <c r="EB147" s="54"/>
      <c r="EC147" s="54"/>
      <c r="ED147" s="54"/>
      <c r="EE147" s="54"/>
      <c r="EF147" s="54"/>
      <c r="EG147" s="54"/>
      <c r="EH147" s="54"/>
      <c r="EI147" s="54"/>
      <c r="EJ147" s="54"/>
      <c r="EK147" s="54"/>
      <c r="EL147" s="54"/>
      <c r="EM147" s="54"/>
      <c r="EN147" s="54"/>
      <c r="EO147" s="54"/>
      <c r="EP147" s="54"/>
      <c r="EQ147" s="54"/>
      <c r="ER147" s="54"/>
      <c r="ES147" s="54"/>
      <c r="ET147" s="54"/>
      <c r="EU147" s="54"/>
      <c r="EV147" s="54"/>
      <c r="EW147" s="54"/>
      <c r="EX147" s="54"/>
      <c r="EY147" s="54"/>
      <c r="EZ147" s="54"/>
      <c r="FA147" s="54"/>
      <c r="FB147" s="54"/>
      <c r="FC147" s="54"/>
      <c r="FD147" s="54"/>
      <c r="FE147" s="54"/>
      <c r="FF147" s="54"/>
      <c r="FG147" s="54"/>
      <c r="FH147" s="54"/>
      <c r="FI147" s="54"/>
      <c r="FJ147" s="54"/>
      <c r="FK147" s="54"/>
      <c r="FL147" s="54"/>
      <c r="FM147" s="54"/>
      <c r="FN147" s="54"/>
      <c r="FO147" s="54"/>
      <c r="FP147" s="54"/>
      <c r="FQ147" s="54"/>
      <c r="FR147" s="54"/>
      <c r="FS147" s="54"/>
      <c r="FT147" s="54"/>
      <c r="FU147" s="54"/>
      <c r="FV147" s="54"/>
      <c r="FW147" s="54"/>
      <c r="FX147" s="54"/>
      <c r="FY147" s="54"/>
      <c r="FZ147" s="54"/>
      <c r="GA147" s="54"/>
      <c r="GB147" s="54"/>
      <c r="GC147" s="54"/>
      <c r="GD147" s="54"/>
      <c r="GE147" s="54"/>
      <c r="GF147" s="54"/>
      <c r="GG147" s="54"/>
      <c r="GH147" s="54"/>
      <c r="GI147" s="54"/>
      <c r="GJ147" s="54"/>
      <c r="GK147" s="54"/>
      <c r="GL147" s="54"/>
      <c r="GM147" s="54"/>
      <c r="GN147" s="54"/>
      <c r="GO147" s="54"/>
      <c r="GP147" s="54"/>
      <c r="GQ147" s="54"/>
      <c r="GR147" s="54"/>
      <c r="GS147" s="54"/>
      <c r="GT147" s="54"/>
      <c r="GU147" s="54"/>
      <c r="GV147" s="54"/>
      <c r="GW147" s="54"/>
      <c r="GX147" s="54"/>
      <c r="GY147" s="54"/>
      <c r="GZ147" s="54"/>
      <c r="HA147" s="54"/>
      <c r="HB147" s="54"/>
      <c r="HC147" s="54"/>
      <c r="HD147" s="54"/>
      <c r="HE147" s="54"/>
    </row>
    <row r="148" spans="1:213" ht="31.5" x14ac:dyDescent="0.25">
      <c r="A148" s="69">
        <f>A145+1</f>
        <v>133</v>
      </c>
      <c r="B148" s="219" t="s">
        <v>585</v>
      </c>
      <c r="C148" s="217" t="s">
        <v>100</v>
      </c>
      <c r="D148" s="59">
        <v>11</v>
      </c>
      <c r="E148" s="59">
        <v>11</v>
      </c>
      <c r="F148" s="5">
        <f t="shared" si="12"/>
        <v>100</v>
      </c>
      <c r="G148" s="54"/>
      <c r="H148" s="54"/>
      <c r="I148" s="54"/>
      <c r="J148" s="54"/>
      <c r="K148" s="54"/>
      <c r="L148" s="54"/>
      <c r="M148" s="54"/>
      <c r="N148" s="54"/>
      <c r="O148" s="54"/>
      <c r="P148" s="54"/>
      <c r="Q148" s="54"/>
      <c r="R148" s="54"/>
      <c r="S148" s="54"/>
      <c r="T148" s="54"/>
      <c r="U148" s="54"/>
      <c r="V148" s="54"/>
      <c r="W148" s="54"/>
      <c r="X148" s="54"/>
      <c r="Y148" s="54"/>
      <c r="Z148" s="54"/>
      <c r="AA148" s="54"/>
      <c r="AB148" s="54"/>
      <c r="AC148" s="54"/>
      <c r="AD148" s="54"/>
      <c r="AE148" s="54"/>
      <c r="AF148" s="54"/>
      <c r="AG148" s="54"/>
      <c r="AH148" s="54"/>
      <c r="AI148" s="54"/>
      <c r="AJ148" s="54"/>
      <c r="AK148" s="54"/>
      <c r="AL148" s="54"/>
      <c r="AM148" s="54"/>
      <c r="AN148" s="54"/>
      <c r="AO148" s="54"/>
      <c r="AP148" s="54"/>
      <c r="AQ148" s="54"/>
      <c r="AR148" s="54"/>
      <c r="AS148" s="54"/>
      <c r="AT148" s="54"/>
      <c r="AU148" s="54"/>
      <c r="AV148" s="54"/>
      <c r="AW148" s="54"/>
      <c r="AX148" s="54"/>
      <c r="AY148" s="54"/>
      <c r="AZ148" s="54"/>
      <c r="BA148" s="54"/>
      <c r="BB148" s="54"/>
      <c r="BC148" s="54"/>
      <c r="BD148" s="54"/>
      <c r="BE148" s="54"/>
      <c r="BF148" s="54"/>
      <c r="BG148" s="54"/>
      <c r="BH148" s="54"/>
      <c r="BI148" s="54"/>
      <c r="BJ148" s="54"/>
      <c r="BK148" s="54"/>
      <c r="BL148" s="54"/>
      <c r="BM148" s="54"/>
      <c r="BN148" s="54"/>
      <c r="BO148" s="54"/>
      <c r="BP148" s="54"/>
      <c r="BQ148" s="54"/>
      <c r="BR148" s="54"/>
      <c r="BS148" s="54"/>
      <c r="BT148" s="54"/>
      <c r="BU148" s="54"/>
      <c r="BV148" s="54"/>
      <c r="BW148" s="54"/>
      <c r="BX148" s="54"/>
      <c r="BY148" s="54"/>
      <c r="BZ148" s="54"/>
      <c r="CA148" s="54"/>
      <c r="CB148" s="54"/>
      <c r="CC148" s="54"/>
      <c r="CD148" s="54"/>
      <c r="CE148" s="54"/>
      <c r="CF148" s="54"/>
      <c r="CG148" s="54"/>
      <c r="CH148" s="54"/>
      <c r="CI148" s="54"/>
      <c r="CJ148" s="54"/>
      <c r="CK148" s="54"/>
      <c r="CL148" s="54"/>
      <c r="CM148" s="54"/>
      <c r="CN148" s="54"/>
      <c r="CO148" s="54"/>
      <c r="CP148" s="54"/>
      <c r="CQ148" s="54"/>
      <c r="CR148" s="54"/>
      <c r="CS148" s="54"/>
      <c r="CT148" s="54"/>
      <c r="CU148" s="54"/>
      <c r="CV148" s="54"/>
      <c r="CW148" s="54"/>
      <c r="CX148" s="54"/>
      <c r="CY148" s="54"/>
      <c r="CZ148" s="54"/>
      <c r="DA148" s="54"/>
      <c r="DB148" s="54"/>
      <c r="DC148" s="54"/>
      <c r="DD148" s="54"/>
      <c r="DE148" s="54"/>
      <c r="DF148" s="54"/>
      <c r="DG148" s="54"/>
      <c r="DH148" s="54"/>
      <c r="DI148" s="54"/>
      <c r="DJ148" s="54"/>
      <c r="DK148" s="54"/>
      <c r="DL148" s="54"/>
      <c r="DM148" s="54"/>
      <c r="DN148" s="54"/>
      <c r="DO148" s="54"/>
      <c r="DP148" s="54"/>
      <c r="DQ148" s="54"/>
      <c r="DR148" s="54"/>
      <c r="DS148" s="54"/>
      <c r="DT148" s="54"/>
      <c r="DU148" s="54"/>
      <c r="DV148" s="54"/>
      <c r="DW148" s="54"/>
      <c r="DX148" s="54"/>
      <c r="DY148" s="54"/>
      <c r="DZ148" s="54"/>
      <c r="EA148" s="54"/>
      <c r="EB148" s="54"/>
      <c r="EC148" s="54"/>
      <c r="ED148" s="54"/>
      <c r="EE148" s="54"/>
      <c r="EF148" s="54"/>
      <c r="EG148" s="54"/>
      <c r="EH148" s="54"/>
      <c r="EI148" s="54"/>
      <c r="EJ148" s="54"/>
      <c r="EK148" s="54"/>
      <c r="EL148" s="54"/>
      <c r="EM148" s="54"/>
      <c r="EN148" s="54"/>
      <c r="EO148" s="54"/>
      <c r="EP148" s="54"/>
      <c r="EQ148" s="54"/>
      <c r="ER148" s="54"/>
      <c r="ES148" s="54"/>
      <c r="ET148" s="54"/>
      <c r="EU148" s="54"/>
      <c r="EV148" s="54"/>
      <c r="EW148" s="54"/>
      <c r="EX148" s="54"/>
      <c r="EY148" s="54"/>
      <c r="EZ148" s="54"/>
      <c r="FA148" s="54"/>
      <c r="FB148" s="54"/>
      <c r="FC148" s="54"/>
      <c r="FD148" s="54"/>
      <c r="FE148" s="54"/>
      <c r="FF148" s="54"/>
      <c r="FG148" s="54"/>
      <c r="FH148" s="54"/>
      <c r="FI148" s="54"/>
      <c r="FJ148" s="54"/>
      <c r="FK148" s="54"/>
      <c r="FL148" s="54"/>
      <c r="FM148" s="54"/>
      <c r="FN148" s="54"/>
      <c r="FO148" s="54"/>
      <c r="FP148" s="54"/>
      <c r="FQ148" s="54"/>
      <c r="FR148" s="54"/>
      <c r="FS148" s="54"/>
      <c r="FT148" s="54"/>
      <c r="FU148" s="54"/>
      <c r="FV148" s="54"/>
      <c r="FW148" s="54"/>
      <c r="FX148" s="54"/>
      <c r="FY148" s="54"/>
      <c r="FZ148" s="54"/>
      <c r="GA148" s="54"/>
      <c r="GB148" s="54"/>
      <c r="GC148" s="54"/>
      <c r="GD148" s="54"/>
      <c r="GE148" s="54"/>
      <c r="GF148" s="54"/>
      <c r="GG148" s="54"/>
      <c r="GH148" s="54"/>
      <c r="GI148" s="54"/>
      <c r="GJ148" s="54"/>
      <c r="GK148" s="54"/>
      <c r="GL148" s="54"/>
      <c r="GM148" s="54"/>
      <c r="GN148" s="54"/>
      <c r="GO148" s="54"/>
      <c r="GP148" s="54"/>
      <c r="GQ148" s="54"/>
      <c r="GR148" s="54"/>
      <c r="GS148" s="54"/>
      <c r="GT148" s="54"/>
      <c r="GU148" s="54"/>
      <c r="GV148" s="54"/>
      <c r="GW148" s="54"/>
      <c r="GX148" s="54"/>
      <c r="GY148" s="54"/>
      <c r="GZ148" s="54"/>
      <c r="HA148" s="54"/>
      <c r="HB148" s="54"/>
      <c r="HC148" s="54"/>
      <c r="HD148" s="54"/>
      <c r="HE148" s="54"/>
    </row>
    <row r="149" spans="1:213" ht="48.75" customHeight="1" x14ac:dyDescent="0.25">
      <c r="A149" s="69">
        <f t="shared" si="6"/>
        <v>134</v>
      </c>
      <c r="B149" s="219" t="s">
        <v>586</v>
      </c>
      <c r="C149" s="217" t="s">
        <v>100</v>
      </c>
      <c r="D149" s="59">
        <v>10</v>
      </c>
      <c r="E149" s="59">
        <v>12</v>
      </c>
      <c r="F149" s="5">
        <f t="shared" si="12"/>
        <v>120</v>
      </c>
      <c r="G149" s="54"/>
      <c r="H149" s="54"/>
      <c r="I149" s="54"/>
      <c r="J149" s="54"/>
      <c r="K149" s="54"/>
      <c r="L149" s="54"/>
      <c r="M149" s="54"/>
      <c r="N149" s="54"/>
      <c r="O149" s="54"/>
      <c r="P149" s="54"/>
      <c r="Q149" s="54"/>
      <c r="R149" s="54"/>
      <c r="S149" s="54"/>
      <c r="T149" s="54"/>
      <c r="U149" s="54"/>
      <c r="V149" s="54"/>
      <c r="W149" s="54"/>
      <c r="X149" s="54"/>
      <c r="Y149" s="54"/>
      <c r="Z149" s="54"/>
      <c r="AA149" s="54"/>
      <c r="AB149" s="54"/>
      <c r="AC149" s="54"/>
      <c r="AD149" s="54"/>
      <c r="AE149" s="54"/>
      <c r="AF149" s="54"/>
      <c r="AG149" s="54"/>
      <c r="AH149" s="54"/>
      <c r="AI149" s="54"/>
      <c r="AJ149" s="54"/>
      <c r="AK149" s="54"/>
      <c r="AL149" s="54"/>
      <c r="AM149" s="54"/>
      <c r="AN149" s="54"/>
      <c r="AO149" s="54"/>
      <c r="AP149" s="54"/>
      <c r="AQ149" s="54"/>
      <c r="AR149" s="54"/>
      <c r="AS149" s="54"/>
      <c r="AT149" s="54"/>
      <c r="AU149" s="54"/>
      <c r="AV149" s="54"/>
      <c r="AW149" s="54"/>
      <c r="AX149" s="54"/>
      <c r="AY149" s="54"/>
      <c r="AZ149" s="54"/>
      <c r="BA149" s="54"/>
      <c r="BB149" s="54"/>
      <c r="BC149" s="54"/>
      <c r="BD149" s="54"/>
      <c r="BE149" s="54"/>
      <c r="BF149" s="54"/>
      <c r="BG149" s="54"/>
      <c r="BH149" s="54"/>
      <c r="BI149" s="54"/>
      <c r="BJ149" s="54"/>
      <c r="BK149" s="54"/>
      <c r="BL149" s="54"/>
      <c r="BM149" s="54"/>
      <c r="BN149" s="54"/>
      <c r="BO149" s="54"/>
      <c r="BP149" s="54"/>
      <c r="BQ149" s="54"/>
      <c r="BR149" s="54"/>
      <c r="BS149" s="54"/>
      <c r="BT149" s="54"/>
      <c r="BU149" s="54"/>
      <c r="BV149" s="54"/>
      <c r="BW149" s="54"/>
      <c r="BX149" s="54"/>
      <c r="BY149" s="54"/>
      <c r="BZ149" s="54"/>
      <c r="CA149" s="54"/>
      <c r="CB149" s="54"/>
      <c r="CC149" s="54"/>
      <c r="CD149" s="54"/>
      <c r="CE149" s="54"/>
      <c r="CF149" s="54"/>
      <c r="CG149" s="54"/>
      <c r="CH149" s="54"/>
      <c r="CI149" s="54"/>
      <c r="CJ149" s="54"/>
      <c r="CK149" s="54"/>
      <c r="CL149" s="54"/>
      <c r="CM149" s="54"/>
      <c r="CN149" s="54"/>
      <c r="CO149" s="54"/>
      <c r="CP149" s="54"/>
      <c r="CQ149" s="54"/>
      <c r="CR149" s="54"/>
      <c r="CS149" s="54"/>
      <c r="CT149" s="54"/>
      <c r="CU149" s="54"/>
      <c r="CV149" s="54"/>
      <c r="CW149" s="54"/>
      <c r="CX149" s="54"/>
      <c r="CY149" s="54"/>
      <c r="CZ149" s="54"/>
      <c r="DA149" s="54"/>
      <c r="DB149" s="54"/>
      <c r="DC149" s="54"/>
      <c r="DD149" s="54"/>
      <c r="DE149" s="54"/>
      <c r="DF149" s="54"/>
      <c r="DG149" s="54"/>
      <c r="DH149" s="54"/>
      <c r="DI149" s="54"/>
      <c r="DJ149" s="54"/>
      <c r="DK149" s="54"/>
      <c r="DL149" s="54"/>
      <c r="DM149" s="54"/>
      <c r="DN149" s="54"/>
      <c r="DO149" s="54"/>
      <c r="DP149" s="54"/>
      <c r="DQ149" s="54"/>
      <c r="DR149" s="54"/>
      <c r="DS149" s="54"/>
      <c r="DT149" s="54"/>
      <c r="DU149" s="54"/>
      <c r="DV149" s="54"/>
      <c r="DW149" s="54"/>
      <c r="DX149" s="54"/>
      <c r="DY149" s="54"/>
      <c r="DZ149" s="54"/>
      <c r="EA149" s="54"/>
      <c r="EB149" s="54"/>
      <c r="EC149" s="54"/>
      <c r="ED149" s="54"/>
      <c r="EE149" s="54"/>
      <c r="EF149" s="54"/>
      <c r="EG149" s="54"/>
      <c r="EH149" s="54"/>
      <c r="EI149" s="54"/>
      <c r="EJ149" s="54"/>
      <c r="EK149" s="54"/>
      <c r="EL149" s="54"/>
      <c r="EM149" s="54"/>
      <c r="EN149" s="54"/>
      <c r="EO149" s="54"/>
      <c r="EP149" s="54"/>
      <c r="EQ149" s="54"/>
      <c r="ER149" s="54"/>
      <c r="ES149" s="54"/>
      <c r="ET149" s="54"/>
      <c r="EU149" s="54"/>
      <c r="EV149" s="54"/>
      <c r="EW149" s="54"/>
      <c r="EX149" s="54"/>
      <c r="EY149" s="54"/>
      <c r="EZ149" s="54"/>
      <c r="FA149" s="54"/>
      <c r="FB149" s="54"/>
      <c r="FC149" s="54"/>
      <c r="FD149" s="54"/>
      <c r="FE149" s="54"/>
      <c r="FF149" s="54"/>
      <c r="FG149" s="54"/>
      <c r="FH149" s="54"/>
      <c r="FI149" s="54"/>
      <c r="FJ149" s="54"/>
      <c r="FK149" s="54"/>
      <c r="FL149" s="54"/>
      <c r="FM149" s="54"/>
      <c r="FN149" s="54"/>
      <c r="FO149" s="54"/>
      <c r="FP149" s="54"/>
      <c r="FQ149" s="54"/>
      <c r="FR149" s="54"/>
      <c r="FS149" s="54"/>
      <c r="FT149" s="54"/>
      <c r="FU149" s="54"/>
      <c r="FV149" s="54"/>
      <c r="FW149" s="54"/>
      <c r="FX149" s="54"/>
      <c r="FY149" s="54"/>
      <c r="FZ149" s="54"/>
      <c r="GA149" s="54"/>
      <c r="GB149" s="54"/>
      <c r="GC149" s="54"/>
      <c r="GD149" s="54"/>
      <c r="GE149" s="54"/>
      <c r="GF149" s="54"/>
      <c r="GG149" s="54"/>
      <c r="GH149" s="54"/>
      <c r="GI149" s="54"/>
      <c r="GJ149" s="54"/>
      <c r="GK149" s="54"/>
      <c r="GL149" s="54"/>
      <c r="GM149" s="54"/>
      <c r="GN149" s="54"/>
      <c r="GO149" s="54"/>
      <c r="GP149" s="54"/>
      <c r="GQ149" s="54"/>
      <c r="GR149" s="54"/>
      <c r="GS149" s="54"/>
      <c r="GT149" s="54"/>
      <c r="GU149" s="54"/>
      <c r="GV149" s="54"/>
      <c r="GW149" s="54"/>
      <c r="GX149" s="54"/>
      <c r="GY149" s="54"/>
      <c r="GZ149" s="54"/>
      <c r="HA149" s="54"/>
      <c r="HB149" s="54"/>
      <c r="HC149" s="54"/>
      <c r="HD149" s="54"/>
      <c r="HE149" s="54"/>
    </row>
    <row r="150" spans="1:213" ht="80.25" customHeight="1" x14ac:dyDescent="0.25">
      <c r="A150" s="69">
        <f t="shared" si="6"/>
        <v>135</v>
      </c>
      <c r="B150" s="219" t="s">
        <v>587</v>
      </c>
      <c r="C150" s="217" t="s">
        <v>100</v>
      </c>
      <c r="D150" s="59">
        <v>13</v>
      </c>
      <c r="E150" s="59">
        <v>13</v>
      </c>
      <c r="F150" s="5">
        <f t="shared" si="12"/>
        <v>100</v>
      </c>
      <c r="G150" s="54"/>
      <c r="H150" s="54"/>
      <c r="I150" s="54"/>
      <c r="J150" s="54"/>
      <c r="K150" s="54"/>
      <c r="L150" s="54"/>
      <c r="M150" s="54"/>
      <c r="N150" s="54"/>
      <c r="O150" s="54"/>
      <c r="P150" s="54"/>
      <c r="Q150" s="54"/>
      <c r="R150" s="54"/>
      <c r="S150" s="54"/>
      <c r="T150" s="54"/>
      <c r="U150" s="54"/>
      <c r="V150" s="54"/>
      <c r="W150" s="54"/>
      <c r="X150" s="54"/>
      <c r="Y150" s="54"/>
      <c r="Z150" s="54"/>
      <c r="AA150" s="54"/>
      <c r="AB150" s="54"/>
      <c r="AC150" s="54"/>
      <c r="AD150" s="54"/>
      <c r="AE150" s="54"/>
      <c r="AF150" s="54"/>
      <c r="AG150" s="54"/>
      <c r="AH150" s="54"/>
      <c r="AI150" s="54"/>
      <c r="AJ150" s="54"/>
      <c r="AK150" s="54"/>
      <c r="AL150" s="54"/>
      <c r="AM150" s="54"/>
      <c r="AN150" s="54"/>
      <c r="AO150" s="54"/>
      <c r="AP150" s="54"/>
      <c r="AQ150" s="54"/>
      <c r="AR150" s="54"/>
      <c r="AS150" s="54"/>
      <c r="AT150" s="54"/>
      <c r="AU150" s="54"/>
      <c r="AV150" s="54"/>
      <c r="AW150" s="54"/>
      <c r="AX150" s="54"/>
      <c r="AY150" s="54"/>
      <c r="AZ150" s="54"/>
      <c r="BA150" s="54"/>
      <c r="BB150" s="54"/>
      <c r="BC150" s="54"/>
      <c r="BD150" s="54"/>
      <c r="BE150" s="54"/>
      <c r="BF150" s="54"/>
      <c r="BG150" s="54"/>
      <c r="BH150" s="54"/>
      <c r="BI150" s="54"/>
      <c r="BJ150" s="54"/>
      <c r="BK150" s="54"/>
      <c r="BL150" s="54"/>
      <c r="BM150" s="54"/>
      <c r="BN150" s="54"/>
      <c r="BO150" s="54"/>
      <c r="BP150" s="54"/>
      <c r="BQ150" s="54"/>
      <c r="BR150" s="54"/>
      <c r="BS150" s="54"/>
      <c r="BT150" s="54"/>
      <c r="BU150" s="54"/>
      <c r="BV150" s="54"/>
      <c r="BW150" s="54"/>
      <c r="BX150" s="54"/>
      <c r="BY150" s="54"/>
      <c r="BZ150" s="54"/>
      <c r="CA150" s="54"/>
      <c r="CB150" s="54"/>
      <c r="CC150" s="54"/>
      <c r="CD150" s="54"/>
      <c r="CE150" s="54"/>
      <c r="CF150" s="54"/>
      <c r="CG150" s="54"/>
      <c r="CH150" s="54"/>
      <c r="CI150" s="54"/>
      <c r="CJ150" s="54"/>
      <c r="CK150" s="54"/>
      <c r="CL150" s="54"/>
      <c r="CM150" s="54"/>
      <c r="CN150" s="54"/>
      <c r="CO150" s="54"/>
      <c r="CP150" s="54"/>
      <c r="CQ150" s="54"/>
      <c r="CR150" s="54"/>
      <c r="CS150" s="54"/>
      <c r="CT150" s="54"/>
      <c r="CU150" s="54"/>
      <c r="CV150" s="54"/>
      <c r="CW150" s="54"/>
      <c r="CX150" s="54"/>
      <c r="CY150" s="54"/>
      <c r="CZ150" s="54"/>
      <c r="DA150" s="54"/>
      <c r="DB150" s="54"/>
      <c r="DC150" s="54"/>
      <c r="DD150" s="54"/>
      <c r="DE150" s="54"/>
      <c r="DF150" s="54"/>
      <c r="DG150" s="54"/>
      <c r="DH150" s="54"/>
      <c r="DI150" s="54"/>
      <c r="DJ150" s="54"/>
      <c r="DK150" s="54"/>
      <c r="DL150" s="54"/>
      <c r="DM150" s="54"/>
      <c r="DN150" s="54"/>
      <c r="DO150" s="54"/>
      <c r="DP150" s="54"/>
      <c r="DQ150" s="54"/>
      <c r="DR150" s="54"/>
      <c r="DS150" s="54"/>
      <c r="DT150" s="54"/>
      <c r="DU150" s="54"/>
      <c r="DV150" s="54"/>
      <c r="DW150" s="54"/>
      <c r="DX150" s="54"/>
      <c r="DY150" s="54"/>
      <c r="DZ150" s="54"/>
      <c r="EA150" s="54"/>
      <c r="EB150" s="54"/>
      <c r="EC150" s="54"/>
      <c r="ED150" s="54"/>
      <c r="EE150" s="54"/>
      <c r="EF150" s="54"/>
      <c r="EG150" s="54"/>
      <c r="EH150" s="54"/>
      <c r="EI150" s="54"/>
      <c r="EJ150" s="54"/>
      <c r="EK150" s="54"/>
      <c r="EL150" s="54"/>
      <c r="EM150" s="54"/>
      <c r="EN150" s="54"/>
      <c r="EO150" s="54"/>
      <c r="EP150" s="54"/>
      <c r="EQ150" s="54"/>
      <c r="ER150" s="54"/>
      <c r="ES150" s="54"/>
      <c r="ET150" s="54"/>
      <c r="EU150" s="54"/>
      <c r="EV150" s="54"/>
      <c r="EW150" s="54"/>
      <c r="EX150" s="54"/>
      <c r="EY150" s="54"/>
      <c r="EZ150" s="54"/>
      <c r="FA150" s="54"/>
      <c r="FB150" s="54"/>
      <c r="FC150" s="54"/>
      <c r="FD150" s="54"/>
      <c r="FE150" s="54"/>
      <c r="FF150" s="54"/>
      <c r="FG150" s="54"/>
      <c r="FH150" s="54"/>
      <c r="FI150" s="54"/>
      <c r="FJ150" s="54"/>
      <c r="FK150" s="54"/>
      <c r="FL150" s="54"/>
      <c r="FM150" s="54"/>
      <c r="FN150" s="54"/>
      <c r="FO150" s="54"/>
      <c r="FP150" s="54"/>
      <c r="FQ150" s="54"/>
      <c r="FR150" s="54"/>
      <c r="FS150" s="54"/>
      <c r="FT150" s="54"/>
      <c r="FU150" s="54"/>
      <c r="FV150" s="54"/>
      <c r="FW150" s="54"/>
      <c r="FX150" s="54"/>
      <c r="FY150" s="54"/>
      <c r="FZ150" s="54"/>
      <c r="GA150" s="54"/>
      <c r="GB150" s="54"/>
      <c r="GC150" s="54"/>
      <c r="GD150" s="54"/>
      <c r="GE150" s="54"/>
      <c r="GF150" s="54"/>
      <c r="GG150" s="54"/>
      <c r="GH150" s="54"/>
      <c r="GI150" s="54"/>
      <c r="GJ150" s="54"/>
      <c r="GK150" s="54"/>
      <c r="GL150" s="54"/>
      <c r="GM150" s="54"/>
      <c r="GN150" s="54"/>
      <c r="GO150" s="54"/>
      <c r="GP150" s="54"/>
      <c r="GQ150" s="54"/>
      <c r="GR150" s="54"/>
      <c r="GS150" s="54"/>
      <c r="GT150" s="54"/>
      <c r="GU150" s="54"/>
      <c r="GV150" s="54"/>
      <c r="GW150" s="54"/>
      <c r="GX150" s="54"/>
      <c r="GY150" s="54"/>
      <c r="GZ150" s="54"/>
      <c r="HA150" s="54"/>
      <c r="HB150" s="54"/>
      <c r="HC150" s="54"/>
      <c r="HD150" s="54"/>
      <c r="HE150" s="54"/>
    </row>
    <row r="151" spans="1:213" ht="31.5" x14ac:dyDescent="0.25">
      <c r="A151" s="69">
        <f t="shared" si="6"/>
        <v>136</v>
      </c>
      <c r="B151" s="219" t="s">
        <v>588</v>
      </c>
      <c r="C151" s="217" t="s">
        <v>100</v>
      </c>
      <c r="D151" s="59">
        <v>1500</v>
      </c>
      <c r="E151" s="59">
        <v>2167</v>
      </c>
      <c r="F151" s="5">
        <f t="shared" si="12"/>
        <v>144.46666666666667</v>
      </c>
      <c r="G151" s="54"/>
      <c r="H151" s="54"/>
      <c r="I151" s="54"/>
      <c r="J151" s="54"/>
      <c r="K151" s="54"/>
      <c r="L151" s="54"/>
      <c r="M151" s="54"/>
      <c r="N151" s="54"/>
      <c r="O151" s="54"/>
      <c r="P151" s="54"/>
      <c r="Q151" s="54"/>
      <c r="R151" s="54"/>
      <c r="S151" s="54"/>
      <c r="T151" s="54"/>
      <c r="U151" s="54"/>
      <c r="V151" s="54"/>
      <c r="W151" s="54"/>
      <c r="X151" s="54"/>
      <c r="Y151" s="54"/>
      <c r="Z151" s="54"/>
      <c r="AA151" s="54"/>
      <c r="AB151" s="54"/>
      <c r="AC151" s="54"/>
      <c r="AD151" s="54"/>
      <c r="AE151" s="54"/>
      <c r="AF151" s="54"/>
      <c r="AG151" s="54"/>
      <c r="AH151" s="54"/>
      <c r="AI151" s="54"/>
      <c r="AJ151" s="54"/>
      <c r="AK151" s="54"/>
      <c r="AL151" s="54"/>
      <c r="AM151" s="54"/>
      <c r="AN151" s="54"/>
      <c r="AO151" s="54"/>
      <c r="AP151" s="54"/>
      <c r="AQ151" s="54"/>
      <c r="AR151" s="54"/>
      <c r="AS151" s="54"/>
      <c r="AT151" s="54"/>
      <c r="AU151" s="54"/>
      <c r="AV151" s="54"/>
      <c r="AW151" s="54"/>
      <c r="AX151" s="54"/>
      <c r="AY151" s="54"/>
      <c r="AZ151" s="54"/>
      <c r="BA151" s="54"/>
      <c r="BB151" s="54"/>
      <c r="BC151" s="54"/>
      <c r="BD151" s="54"/>
      <c r="BE151" s="54"/>
      <c r="BF151" s="54"/>
      <c r="BG151" s="54"/>
      <c r="BH151" s="54"/>
      <c r="BI151" s="54"/>
      <c r="BJ151" s="54"/>
      <c r="BK151" s="54"/>
      <c r="BL151" s="54"/>
      <c r="BM151" s="54"/>
      <c r="BN151" s="54"/>
      <c r="BO151" s="54"/>
      <c r="BP151" s="54"/>
      <c r="BQ151" s="54"/>
      <c r="BR151" s="54"/>
      <c r="BS151" s="54"/>
      <c r="BT151" s="54"/>
      <c r="BU151" s="54"/>
      <c r="BV151" s="54"/>
      <c r="BW151" s="54"/>
      <c r="BX151" s="54"/>
      <c r="BY151" s="54"/>
      <c r="BZ151" s="54"/>
      <c r="CA151" s="54"/>
      <c r="CB151" s="54"/>
      <c r="CC151" s="54"/>
      <c r="CD151" s="54"/>
      <c r="CE151" s="54"/>
      <c r="CF151" s="54"/>
      <c r="CG151" s="54"/>
      <c r="CH151" s="54"/>
      <c r="CI151" s="54"/>
      <c r="CJ151" s="54"/>
      <c r="CK151" s="54"/>
      <c r="CL151" s="54"/>
      <c r="CM151" s="54"/>
      <c r="CN151" s="54"/>
      <c r="CO151" s="54"/>
      <c r="CP151" s="54"/>
      <c r="CQ151" s="54"/>
      <c r="CR151" s="54"/>
      <c r="CS151" s="54"/>
      <c r="CT151" s="54"/>
      <c r="CU151" s="54"/>
      <c r="CV151" s="54"/>
      <c r="CW151" s="54"/>
      <c r="CX151" s="54"/>
      <c r="CY151" s="54"/>
      <c r="CZ151" s="54"/>
      <c r="DA151" s="54"/>
      <c r="DB151" s="54"/>
      <c r="DC151" s="54"/>
      <c r="DD151" s="54"/>
      <c r="DE151" s="54"/>
      <c r="DF151" s="54"/>
      <c r="DG151" s="54"/>
      <c r="DH151" s="54"/>
      <c r="DI151" s="54"/>
      <c r="DJ151" s="54"/>
      <c r="DK151" s="54"/>
      <c r="DL151" s="54"/>
      <c r="DM151" s="54"/>
      <c r="DN151" s="54"/>
      <c r="DO151" s="54"/>
      <c r="DP151" s="54"/>
      <c r="DQ151" s="54"/>
      <c r="DR151" s="54"/>
      <c r="DS151" s="54"/>
      <c r="DT151" s="54"/>
      <c r="DU151" s="54"/>
      <c r="DV151" s="54"/>
      <c r="DW151" s="54"/>
      <c r="DX151" s="54"/>
      <c r="DY151" s="54"/>
      <c r="DZ151" s="54"/>
      <c r="EA151" s="54"/>
      <c r="EB151" s="54"/>
      <c r="EC151" s="54"/>
      <c r="ED151" s="54"/>
      <c r="EE151" s="54"/>
      <c r="EF151" s="54"/>
      <c r="EG151" s="54"/>
      <c r="EH151" s="54"/>
      <c r="EI151" s="54"/>
      <c r="EJ151" s="54"/>
      <c r="EK151" s="54"/>
      <c r="EL151" s="54"/>
      <c r="EM151" s="54"/>
      <c r="EN151" s="54"/>
      <c r="EO151" s="54"/>
      <c r="EP151" s="54"/>
      <c r="EQ151" s="54"/>
      <c r="ER151" s="54"/>
      <c r="ES151" s="54"/>
      <c r="ET151" s="54"/>
      <c r="EU151" s="54"/>
      <c r="EV151" s="54"/>
      <c r="EW151" s="54"/>
      <c r="EX151" s="54"/>
      <c r="EY151" s="54"/>
      <c r="EZ151" s="54"/>
      <c r="FA151" s="54"/>
      <c r="FB151" s="54"/>
      <c r="FC151" s="54"/>
      <c r="FD151" s="54"/>
      <c r="FE151" s="54"/>
      <c r="FF151" s="54"/>
      <c r="FG151" s="54"/>
      <c r="FH151" s="54"/>
      <c r="FI151" s="54"/>
      <c r="FJ151" s="54"/>
      <c r="FK151" s="54"/>
      <c r="FL151" s="54"/>
      <c r="FM151" s="54"/>
      <c r="FN151" s="54"/>
      <c r="FO151" s="54"/>
      <c r="FP151" s="54"/>
      <c r="FQ151" s="54"/>
      <c r="FR151" s="54"/>
      <c r="FS151" s="54"/>
      <c r="FT151" s="54"/>
      <c r="FU151" s="54"/>
      <c r="FV151" s="54"/>
      <c r="FW151" s="54"/>
      <c r="FX151" s="54"/>
      <c r="FY151" s="54"/>
      <c r="FZ151" s="54"/>
      <c r="GA151" s="54"/>
      <c r="GB151" s="54"/>
      <c r="GC151" s="54"/>
      <c r="GD151" s="54"/>
      <c r="GE151" s="54"/>
      <c r="GF151" s="54"/>
      <c r="GG151" s="54"/>
      <c r="GH151" s="54"/>
      <c r="GI151" s="54"/>
      <c r="GJ151" s="54"/>
      <c r="GK151" s="54"/>
      <c r="GL151" s="54"/>
      <c r="GM151" s="54"/>
      <c r="GN151" s="54"/>
      <c r="GO151" s="54"/>
      <c r="GP151" s="54"/>
      <c r="GQ151" s="54"/>
      <c r="GR151" s="54"/>
      <c r="GS151" s="54"/>
      <c r="GT151" s="54"/>
      <c r="GU151" s="54"/>
      <c r="GV151" s="54"/>
      <c r="GW151" s="54"/>
      <c r="GX151" s="54"/>
      <c r="GY151" s="54"/>
      <c r="GZ151" s="54"/>
      <c r="HA151" s="54"/>
      <c r="HB151" s="54"/>
      <c r="HC151" s="54"/>
      <c r="HD151" s="54"/>
      <c r="HE151" s="54"/>
    </row>
    <row r="152" spans="1:213" ht="63.75" customHeight="1" x14ac:dyDescent="0.25">
      <c r="A152" s="69">
        <f t="shared" si="6"/>
        <v>137</v>
      </c>
      <c r="B152" s="219" t="s">
        <v>177</v>
      </c>
      <c r="C152" s="217" t="s">
        <v>100</v>
      </c>
      <c r="D152" s="59">
        <v>7</v>
      </c>
      <c r="E152" s="59">
        <v>7</v>
      </c>
      <c r="F152" s="5">
        <f t="shared" si="12"/>
        <v>100</v>
      </c>
      <c r="G152" s="54"/>
      <c r="H152" s="54"/>
      <c r="I152" s="54"/>
      <c r="J152" s="54"/>
      <c r="K152" s="54"/>
      <c r="L152" s="54"/>
      <c r="M152" s="54"/>
      <c r="N152" s="54"/>
      <c r="O152" s="54"/>
      <c r="P152" s="54"/>
      <c r="Q152" s="54"/>
      <c r="R152" s="54"/>
      <c r="S152" s="54"/>
      <c r="T152" s="54"/>
      <c r="U152" s="54"/>
      <c r="V152" s="54"/>
      <c r="W152" s="54"/>
      <c r="X152" s="54"/>
      <c r="Y152" s="54"/>
      <c r="Z152" s="54"/>
      <c r="AA152" s="54"/>
      <c r="AB152" s="54"/>
      <c r="AC152" s="54"/>
      <c r="AD152" s="54"/>
      <c r="AE152" s="54"/>
      <c r="AF152" s="54"/>
      <c r="AG152" s="54"/>
      <c r="AH152" s="54"/>
      <c r="AI152" s="54"/>
      <c r="AJ152" s="54"/>
      <c r="AK152" s="54"/>
      <c r="AL152" s="54"/>
      <c r="AM152" s="54"/>
      <c r="AN152" s="54"/>
      <c r="AO152" s="54"/>
      <c r="AP152" s="54"/>
      <c r="AQ152" s="54"/>
      <c r="AR152" s="54"/>
      <c r="AS152" s="54"/>
      <c r="AT152" s="54"/>
      <c r="AU152" s="54"/>
      <c r="AV152" s="54"/>
      <c r="AW152" s="54"/>
      <c r="AX152" s="54"/>
      <c r="AY152" s="54"/>
      <c r="AZ152" s="54"/>
      <c r="BA152" s="54"/>
      <c r="BB152" s="54"/>
      <c r="BC152" s="54"/>
      <c r="BD152" s="54"/>
      <c r="BE152" s="54"/>
      <c r="BF152" s="54"/>
      <c r="BG152" s="54"/>
      <c r="BH152" s="54"/>
      <c r="BI152" s="54"/>
      <c r="BJ152" s="54"/>
      <c r="BK152" s="54"/>
      <c r="BL152" s="54"/>
      <c r="BM152" s="54"/>
      <c r="BN152" s="54"/>
      <c r="BO152" s="54"/>
      <c r="BP152" s="54"/>
      <c r="BQ152" s="54"/>
      <c r="BR152" s="54"/>
      <c r="BS152" s="54"/>
      <c r="BT152" s="54"/>
      <c r="BU152" s="54"/>
      <c r="BV152" s="54"/>
      <c r="BW152" s="54"/>
      <c r="BX152" s="54"/>
      <c r="BY152" s="54"/>
      <c r="BZ152" s="54"/>
      <c r="CA152" s="54"/>
      <c r="CB152" s="54"/>
      <c r="CC152" s="54"/>
      <c r="CD152" s="54"/>
      <c r="CE152" s="54"/>
      <c r="CF152" s="54"/>
      <c r="CG152" s="54"/>
      <c r="CH152" s="54"/>
      <c r="CI152" s="54"/>
      <c r="CJ152" s="54"/>
      <c r="CK152" s="54"/>
      <c r="CL152" s="54"/>
      <c r="CM152" s="54"/>
      <c r="CN152" s="54"/>
      <c r="CO152" s="54"/>
      <c r="CP152" s="54"/>
      <c r="CQ152" s="54"/>
      <c r="CR152" s="54"/>
      <c r="CS152" s="54"/>
      <c r="CT152" s="54"/>
      <c r="CU152" s="54"/>
      <c r="CV152" s="54"/>
      <c r="CW152" s="54"/>
      <c r="CX152" s="54"/>
      <c r="CY152" s="54"/>
      <c r="CZ152" s="54"/>
      <c r="DA152" s="54"/>
      <c r="DB152" s="54"/>
      <c r="DC152" s="54"/>
      <c r="DD152" s="54"/>
      <c r="DE152" s="54"/>
      <c r="DF152" s="54"/>
      <c r="DG152" s="54"/>
      <c r="DH152" s="54"/>
      <c r="DI152" s="54"/>
      <c r="DJ152" s="54"/>
      <c r="DK152" s="54"/>
      <c r="DL152" s="54"/>
      <c r="DM152" s="54"/>
      <c r="DN152" s="54"/>
      <c r="DO152" s="54"/>
      <c r="DP152" s="54"/>
      <c r="DQ152" s="54"/>
      <c r="DR152" s="54"/>
      <c r="DS152" s="54"/>
      <c r="DT152" s="54"/>
      <c r="DU152" s="54"/>
      <c r="DV152" s="54"/>
      <c r="DW152" s="54"/>
      <c r="DX152" s="54"/>
      <c r="DY152" s="54"/>
      <c r="DZ152" s="54"/>
      <c r="EA152" s="54"/>
      <c r="EB152" s="54"/>
      <c r="EC152" s="54"/>
      <c r="ED152" s="54"/>
      <c r="EE152" s="54"/>
      <c r="EF152" s="54"/>
      <c r="EG152" s="54"/>
      <c r="EH152" s="54"/>
      <c r="EI152" s="54"/>
      <c r="EJ152" s="54"/>
      <c r="EK152" s="54"/>
      <c r="EL152" s="54"/>
      <c r="EM152" s="54"/>
      <c r="EN152" s="54"/>
      <c r="EO152" s="54"/>
      <c r="EP152" s="54"/>
      <c r="EQ152" s="54"/>
      <c r="ER152" s="54"/>
      <c r="ES152" s="54"/>
      <c r="ET152" s="54"/>
      <c r="EU152" s="54"/>
      <c r="EV152" s="54"/>
      <c r="EW152" s="54"/>
      <c r="EX152" s="54"/>
      <c r="EY152" s="54"/>
      <c r="EZ152" s="54"/>
      <c r="FA152" s="54"/>
      <c r="FB152" s="54"/>
      <c r="FC152" s="54"/>
      <c r="FD152" s="54"/>
      <c r="FE152" s="54"/>
      <c r="FF152" s="54"/>
      <c r="FG152" s="54"/>
      <c r="FH152" s="54"/>
      <c r="FI152" s="54"/>
      <c r="FJ152" s="54"/>
      <c r="FK152" s="54"/>
      <c r="FL152" s="54"/>
      <c r="FM152" s="54"/>
      <c r="FN152" s="54"/>
      <c r="FO152" s="54"/>
      <c r="FP152" s="54"/>
      <c r="FQ152" s="54"/>
      <c r="FR152" s="54"/>
      <c r="FS152" s="54"/>
      <c r="FT152" s="54"/>
      <c r="FU152" s="54"/>
      <c r="FV152" s="54"/>
      <c r="FW152" s="54"/>
      <c r="FX152" s="54"/>
      <c r="FY152" s="54"/>
      <c r="FZ152" s="54"/>
      <c r="GA152" s="54"/>
      <c r="GB152" s="54"/>
      <c r="GC152" s="54"/>
      <c r="GD152" s="54"/>
      <c r="GE152" s="54"/>
      <c r="GF152" s="54"/>
      <c r="GG152" s="54"/>
      <c r="GH152" s="54"/>
      <c r="GI152" s="54"/>
      <c r="GJ152" s="54"/>
      <c r="GK152" s="54"/>
      <c r="GL152" s="54"/>
      <c r="GM152" s="54"/>
      <c r="GN152" s="54"/>
      <c r="GO152" s="54"/>
      <c r="GP152" s="54"/>
      <c r="GQ152" s="54"/>
      <c r="GR152" s="54"/>
      <c r="GS152" s="54"/>
      <c r="GT152" s="54"/>
      <c r="GU152" s="54"/>
      <c r="GV152" s="54"/>
      <c r="GW152" s="54"/>
      <c r="GX152" s="54"/>
      <c r="GY152" s="54"/>
      <c r="GZ152" s="54"/>
      <c r="HA152" s="54"/>
      <c r="HB152" s="54"/>
      <c r="HC152" s="54"/>
      <c r="HD152" s="54"/>
      <c r="HE152" s="54"/>
    </row>
    <row r="153" spans="1:213" ht="64.5" customHeight="1" x14ac:dyDescent="0.25">
      <c r="A153" s="69">
        <f t="shared" si="6"/>
        <v>138</v>
      </c>
      <c r="B153" s="275" t="s">
        <v>178</v>
      </c>
      <c r="C153" s="275"/>
      <c r="D153" s="275"/>
      <c r="E153" s="275"/>
      <c r="F153" s="275"/>
      <c r="G153" s="54"/>
      <c r="H153" s="54"/>
      <c r="I153" s="54"/>
      <c r="J153" s="54"/>
      <c r="K153" s="54"/>
      <c r="L153" s="54"/>
      <c r="M153" s="54"/>
      <c r="N153" s="54"/>
      <c r="O153" s="54"/>
      <c r="P153" s="54"/>
      <c r="Q153" s="54"/>
      <c r="R153" s="54"/>
      <c r="S153" s="54"/>
      <c r="T153" s="54"/>
      <c r="U153" s="54"/>
      <c r="V153" s="54"/>
      <c r="W153" s="54"/>
      <c r="X153" s="54"/>
      <c r="Y153" s="54"/>
      <c r="Z153" s="54"/>
      <c r="AA153" s="54"/>
      <c r="AB153" s="54"/>
      <c r="AC153" s="54"/>
      <c r="AD153" s="54"/>
      <c r="AE153" s="54"/>
      <c r="AF153" s="54"/>
      <c r="AG153" s="54"/>
      <c r="AH153" s="54"/>
      <c r="AI153" s="54"/>
      <c r="AJ153" s="54"/>
      <c r="AK153" s="54"/>
      <c r="AL153" s="54"/>
      <c r="AM153" s="54"/>
      <c r="AN153" s="54"/>
      <c r="AO153" s="54"/>
      <c r="AP153" s="54"/>
      <c r="AQ153" s="54"/>
      <c r="AR153" s="54"/>
      <c r="AS153" s="54"/>
      <c r="AT153" s="54"/>
      <c r="AU153" s="54"/>
      <c r="AV153" s="54"/>
      <c r="AW153" s="54"/>
      <c r="AX153" s="54"/>
      <c r="AY153" s="54"/>
      <c r="AZ153" s="54"/>
      <c r="BA153" s="54"/>
      <c r="BB153" s="54"/>
      <c r="BC153" s="54"/>
      <c r="BD153" s="54"/>
      <c r="BE153" s="54"/>
      <c r="BF153" s="54"/>
      <c r="BG153" s="54"/>
      <c r="BH153" s="54"/>
      <c r="BI153" s="54"/>
      <c r="BJ153" s="54"/>
      <c r="BK153" s="54"/>
      <c r="BL153" s="54"/>
      <c r="BM153" s="54"/>
      <c r="BN153" s="54"/>
      <c r="BO153" s="54"/>
      <c r="BP153" s="54"/>
      <c r="BQ153" s="54"/>
      <c r="BR153" s="54"/>
      <c r="BS153" s="54"/>
      <c r="BT153" s="54"/>
      <c r="BU153" s="54"/>
      <c r="BV153" s="54"/>
      <c r="BW153" s="54"/>
      <c r="BX153" s="54"/>
      <c r="BY153" s="54"/>
      <c r="BZ153" s="54"/>
      <c r="CA153" s="54"/>
      <c r="CB153" s="54"/>
      <c r="CC153" s="54"/>
      <c r="CD153" s="54"/>
      <c r="CE153" s="54"/>
      <c r="CF153" s="54"/>
      <c r="CG153" s="54"/>
      <c r="CH153" s="54"/>
      <c r="CI153" s="54"/>
      <c r="CJ153" s="54"/>
      <c r="CK153" s="54"/>
      <c r="CL153" s="54"/>
      <c r="CM153" s="54"/>
      <c r="CN153" s="54"/>
      <c r="CO153" s="54"/>
      <c r="CP153" s="54"/>
      <c r="CQ153" s="54"/>
      <c r="CR153" s="54"/>
      <c r="CS153" s="54"/>
      <c r="CT153" s="54"/>
      <c r="CU153" s="54"/>
      <c r="CV153" s="54"/>
      <c r="CW153" s="54"/>
      <c r="CX153" s="54"/>
      <c r="CY153" s="54"/>
      <c r="CZ153" s="54"/>
      <c r="DA153" s="54"/>
      <c r="DB153" s="54"/>
      <c r="DC153" s="54"/>
      <c r="DD153" s="54"/>
      <c r="DE153" s="54"/>
      <c r="DF153" s="54"/>
      <c r="DG153" s="54"/>
      <c r="DH153" s="54"/>
      <c r="DI153" s="54"/>
      <c r="DJ153" s="54"/>
      <c r="DK153" s="54"/>
      <c r="DL153" s="54"/>
      <c r="DM153" s="54"/>
      <c r="DN153" s="54"/>
      <c r="DO153" s="54"/>
      <c r="DP153" s="54"/>
      <c r="DQ153" s="54"/>
      <c r="DR153" s="54"/>
      <c r="DS153" s="54"/>
      <c r="DT153" s="54"/>
      <c r="DU153" s="54"/>
      <c r="DV153" s="54"/>
      <c r="DW153" s="54"/>
      <c r="DX153" s="54"/>
      <c r="DY153" s="54"/>
      <c r="DZ153" s="54"/>
      <c r="EA153" s="54"/>
      <c r="EB153" s="54"/>
      <c r="EC153" s="54"/>
      <c r="ED153" s="54"/>
      <c r="EE153" s="54"/>
      <c r="EF153" s="54"/>
      <c r="EG153" s="54"/>
      <c r="EH153" s="54"/>
      <c r="EI153" s="54"/>
      <c r="EJ153" s="54"/>
      <c r="EK153" s="54"/>
      <c r="EL153" s="54"/>
      <c r="EM153" s="54"/>
      <c r="EN153" s="54"/>
      <c r="EO153" s="54"/>
      <c r="EP153" s="54"/>
      <c r="EQ153" s="54"/>
      <c r="ER153" s="54"/>
      <c r="ES153" s="54"/>
      <c r="ET153" s="54"/>
      <c r="EU153" s="54"/>
      <c r="EV153" s="54"/>
      <c r="EW153" s="54"/>
      <c r="EX153" s="54"/>
      <c r="EY153" s="54"/>
      <c r="EZ153" s="54"/>
      <c r="FA153" s="54"/>
      <c r="FB153" s="54"/>
      <c r="FC153" s="54"/>
      <c r="FD153" s="54"/>
      <c r="FE153" s="54"/>
      <c r="FF153" s="54"/>
      <c r="FG153" s="54"/>
      <c r="FH153" s="54"/>
      <c r="FI153" s="54"/>
      <c r="FJ153" s="54"/>
      <c r="FK153" s="54"/>
      <c r="FL153" s="54"/>
      <c r="FM153" s="54"/>
      <c r="FN153" s="54"/>
      <c r="FO153" s="54"/>
      <c r="FP153" s="54"/>
      <c r="FQ153" s="54"/>
      <c r="FR153" s="54"/>
      <c r="FS153" s="54"/>
      <c r="FT153" s="54"/>
      <c r="FU153" s="54"/>
      <c r="FV153" s="54"/>
      <c r="FW153" s="54"/>
      <c r="FX153" s="54"/>
      <c r="FY153" s="54"/>
      <c r="FZ153" s="54"/>
      <c r="GA153" s="54"/>
      <c r="GB153" s="54"/>
      <c r="GC153" s="54"/>
      <c r="GD153" s="54"/>
      <c r="GE153" s="54"/>
      <c r="GF153" s="54"/>
      <c r="GG153" s="54"/>
      <c r="GH153" s="54"/>
      <c r="GI153" s="54"/>
      <c r="GJ153" s="54"/>
      <c r="GK153" s="54"/>
      <c r="GL153" s="54"/>
      <c r="GM153" s="54"/>
      <c r="GN153" s="54"/>
      <c r="GO153" s="54"/>
      <c r="GP153" s="54"/>
      <c r="GQ153" s="54"/>
      <c r="GR153" s="54"/>
      <c r="GS153" s="54"/>
      <c r="GT153" s="54"/>
      <c r="GU153" s="54"/>
      <c r="GV153" s="54"/>
      <c r="GW153" s="54"/>
      <c r="GX153" s="54"/>
      <c r="GY153" s="54"/>
      <c r="GZ153" s="54"/>
      <c r="HA153" s="54"/>
      <c r="HB153" s="54"/>
      <c r="HC153" s="54"/>
      <c r="HD153" s="54"/>
      <c r="HE153" s="54"/>
    </row>
    <row r="154" spans="1:213" x14ac:dyDescent="0.25">
      <c r="A154" s="272">
        <f t="shared" si="6"/>
        <v>139</v>
      </c>
      <c r="B154" s="306" t="s">
        <v>589</v>
      </c>
      <c r="C154" s="217" t="s">
        <v>179</v>
      </c>
      <c r="D154" s="59">
        <v>5</v>
      </c>
      <c r="E154" s="59">
        <v>7</v>
      </c>
      <c r="F154" s="5">
        <f>E154*100/D154</f>
        <v>140</v>
      </c>
      <c r="G154" s="54"/>
      <c r="H154" s="54"/>
      <c r="I154" s="54"/>
      <c r="J154" s="54"/>
      <c r="K154" s="54"/>
      <c r="L154" s="54"/>
      <c r="M154" s="54"/>
      <c r="N154" s="54"/>
      <c r="O154" s="54"/>
      <c r="P154" s="54"/>
      <c r="Q154" s="54"/>
      <c r="R154" s="54"/>
      <c r="S154" s="54"/>
      <c r="T154" s="54"/>
      <c r="U154" s="54"/>
      <c r="V154" s="54"/>
      <c r="W154" s="54"/>
      <c r="X154" s="54"/>
      <c r="Y154" s="54"/>
      <c r="Z154" s="54"/>
      <c r="AA154" s="54"/>
      <c r="AB154" s="54"/>
      <c r="AC154" s="54"/>
      <c r="AD154" s="54"/>
      <c r="AE154" s="54"/>
      <c r="AF154" s="54"/>
      <c r="AG154" s="54"/>
      <c r="AH154" s="54"/>
      <c r="AI154" s="54"/>
      <c r="AJ154" s="54"/>
      <c r="AK154" s="54"/>
      <c r="AL154" s="54"/>
      <c r="AM154" s="54"/>
      <c r="AN154" s="54"/>
      <c r="AO154" s="54"/>
      <c r="AP154" s="54"/>
      <c r="AQ154" s="54"/>
      <c r="AR154" s="54"/>
      <c r="AS154" s="54"/>
      <c r="AT154" s="54"/>
      <c r="AU154" s="54"/>
      <c r="AV154" s="54"/>
      <c r="AW154" s="54"/>
      <c r="AX154" s="54"/>
      <c r="AY154" s="54"/>
      <c r="AZ154" s="54"/>
      <c r="BA154" s="54"/>
      <c r="BB154" s="54"/>
      <c r="BC154" s="54"/>
      <c r="BD154" s="54"/>
      <c r="BE154" s="54"/>
      <c r="BF154" s="54"/>
      <c r="BG154" s="54"/>
      <c r="BH154" s="54"/>
      <c r="BI154" s="54"/>
      <c r="BJ154" s="54"/>
      <c r="BK154" s="54"/>
      <c r="BL154" s="54"/>
      <c r="BM154" s="54"/>
      <c r="BN154" s="54"/>
      <c r="BO154" s="54"/>
      <c r="BP154" s="54"/>
      <c r="BQ154" s="54"/>
      <c r="BR154" s="54"/>
      <c r="BS154" s="54"/>
      <c r="BT154" s="54"/>
      <c r="BU154" s="54"/>
      <c r="BV154" s="54"/>
      <c r="BW154" s="54"/>
      <c r="BX154" s="54"/>
      <c r="BY154" s="54"/>
      <c r="BZ154" s="54"/>
      <c r="CA154" s="54"/>
      <c r="CB154" s="54"/>
      <c r="CC154" s="54"/>
      <c r="CD154" s="54"/>
      <c r="CE154" s="54"/>
      <c r="CF154" s="54"/>
      <c r="CG154" s="54"/>
      <c r="CH154" s="54"/>
      <c r="CI154" s="54"/>
      <c r="CJ154" s="54"/>
      <c r="CK154" s="54"/>
      <c r="CL154" s="54"/>
      <c r="CM154" s="54"/>
      <c r="CN154" s="54"/>
      <c r="CO154" s="54"/>
      <c r="CP154" s="54"/>
      <c r="CQ154" s="54"/>
      <c r="CR154" s="54"/>
      <c r="CS154" s="54"/>
      <c r="CT154" s="54"/>
      <c r="CU154" s="54"/>
      <c r="CV154" s="54"/>
      <c r="CW154" s="54"/>
      <c r="CX154" s="54"/>
      <c r="CY154" s="54"/>
      <c r="CZ154" s="54"/>
      <c r="DA154" s="54"/>
      <c r="DB154" s="54"/>
      <c r="DC154" s="54"/>
      <c r="DD154" s="54"/>
      <c r="DE154" s="54"/>
      <c r="DF154" s="54"/>
      <c r="DG154" s="54"/>
      <c r="DH154" s="54"/>
      <c r="DI154" s="54"/>
      <c r="DJ154" s="54"/>
      <c r="DK154" s="54"/>
      <c r="DL154" s="54"/>
      <c r="DM154" s="54"/>
      <c r="DN154" s="54"/>
      <c r="DO154" s="54"/>
      <c r="DP154" s="54"/>
      <c r="DQ154" s="54"/>
      <c r="DR154" s="54"/>
      <c r="DS154" s="54"/>
      <c r="DT154" s="54"/>
      <c r="DU154" s="54"/>
      <c r="DV154" s="54"/>
      <c r="DW154" s="54"/>
      <c r="DX154" s="54"/>
      <c r="DY154" s="54"/>
      <c r="DZ154" s="54"/>
      <c r="EA154" s="54"/>
      <c r="EB154" s="54"/>
      <c r="EC154" s="54"/>
      <c r="ED154" s="54"/>
      <c r="EE154" s="54"/>
      <c r="EF154" s="54"/>
      <c r="EG154" s="54"/>
      <c r="EH154" s="54"/>
      <c r="EI154" s="54"/>
      <c r="EJ154" s="54"/>
      <c r="EK154" s="54"/>
      <c r="EL154" s="54"/>
      <c r="EM154" s="54"/>
      <c r="EN154" s="54"/>
      <c r="EO154" s="54"/>
      <c r="EP154" s="54"/>
      <c r="EQ154" s="54"/>
      <c r="ER154" s="54"/>
      <c r="ES154" s="54"/>
      <c r="ET154" s="54"/>
      <c r="EU154" s="54"/>
      <c r="EV154" s="54"/>
      <c r="EW154" s="54"/>
      <c r="EX154" s="54"/>
      <c r="EY154" s="54"/>
      <c r="EZ154" s="54"/>
      <c r="FA154" s="54"/>
      <c r="FB154" s="54"/>
      <c r="FC154" s="54"/>
      <c r="FD154" s="54"/>
      <c r="FE154" s="54"/>
      <c r="FF154" s="54"/>
      <c r="FG154" s="54"/>
      <c r="FH154" s="54"/>
      <c r="FI154" s="54"/>
      <c r="FJ154" s="54"/>
      <c r="FK154" s="54"/>
      <c r="FL154" s="54"/>
      <c r="FM154" s="54"/>
      <c r="FN154" s="54"/>
      <c r="FO154" s="54"/>
      <c r="FP154" s="54"/>
      <c r="FQ154" s="54"/>
      <c r="FR154" s="54"/>
      <c r="FS154" s="54"/>
      <c r="FT154" s="54"/>
      <c r="FU154" s="54"/>
      <c r="FV154" s="54"/>
      <c r="FW154" s="54"/>
      <c r="FX154" s="54"/>
      <c r="FY154" s="54"/>
      <c r="FZ154" s="54"/>
      <c r="GA154" s="54"/>
      <c r="GB154" s="54"/>
      <c r="GC154" s="54"/>
      <c r="GD154" s="54"/>
      <c r="GE154" s="54"/>
      <c r="GF154" s="54"/>
      <c r="GG154" s="54"/>
      <c r="GH154" s="54"/>
      <c r="GI154" s="54"/>
      <c r="GJ154" s="54"/>
      <c r="GK154" s="54"/>
      <c r="GL154" s="54"/>
      <c r="GM154" s="54"/>
      <c r="GN154" s="54"/>
      <c r="GO154" s="54"/>
      <c r="GP154" s="54"/>
      <c r="GQ154" s="54"/>
      <c r="GR154" s="54"/>
      <c r="GS154" s="54"/>
      <c r="GT154" s="54"/>
      <c r="GU154" s="54"/>
      <c r="GV154" s="54"/>
      <c r="GW154" s="54"/>
      <c r="GX154" s="54"/>
      <c r="GY154" s="54"/>
      <c r="GZ154" s="54"/>
      <c r="HA154" s="54"/>
      <c r="HB154" s="54"/>
      <c r="HC154" s="54"/>
      <c r="HD154" s="54"/>
      <c r="HE154" s="54"/>
    </row>
    <row r="155" spans="1:213" x14ac:dyDescent="0.25">
      <c r="A155" s="274"/>
      <c r="B155" s="298"/>
      <c r="C155" s="217" t="s">
        <v>180</v>
      </c>
      <c r="D155" s="86" t="s">
        <v>590</v>
      </c>
      <c r="E155" s="221" t="s">
        <v>763</v>
      </c>
      <c r="F155" s="5">
        <f>E155*100/D155</f>
        <v>144</v>
      </c>
      <c r="G155" s="54"/>
      <c r="H155" s="54"/>
      <c r="I155" s="54"/>
      <c r="J155" s="54"/>
      <c r="K155" s="54"/>
      <c r="L155" s="54"/>
      <c r="M155" s="54"/>
      <c r="N155" s="54"/>
      <c r="O155" s="54"/>
      <c r="P155" s="54"/>
      <c r="Q155" s="54"/>
      <c r="R155" s="54"/>
      <c r="S155" s="54"/>
      <c r="T155" s="54"/>
      <c r="U155" s="54"/>
      <c r="V155" s="54"/>
      <c r="W155" s="54"/>
      <c r="X155" s="54"/>
      <c r="Y155" s="54"/>
      <c r="Z155" s="54"/>
      <c r="AA155" s="54"/>
      <c r="AB155" s="54"/>
      <c r="AC155" s="54"/>
      <c r="AD155" s="54"/>
      <c r="AE155" s="54"/>
      <c r="AF155" s="54"/>
      <c r="AG155" s="54"/>
      <c r="AH155" s="54"/>
      <c r="AI155" s="54"/>
      <c r="AJ155" s="54"/>
      <c r="AK155" s="54"/>
      <c r="AL155" s="54"/>
      <c r="AM155" s="54"/>
      <c r="AN155" s="54"/>
      <c r="AO155" s="54"/>
      <c r="AP155" s="54"/>
      <c r="AQ155" s="54"/>
      <c r="AR155" s="54"/>
      <c r="AS155" s="54"/>
      <c r="AT155" s="54"/>
      <c r="AU155" s="54"/>
      <c r="AV155" s="54"/>
      <c r="AW155" s="54"/>
      <c r="AX155" s="54"/>
      <c r="AY155" s="54"/>
      <c r="AZ155" s="54"/>
      <c r="BA155" s="54"/>
      <c r="BB155" s="54"/>
      <c r="BC155" s="54"/>
      <c r="BD155" s="54"/>
      <c r="BE155" s="54"/>
      <c r="BF155" s="54"/>
      <c r="BG155" s="54"/>
      <c r="BH155" s="54"/>
      <c r="BI155" s="54"/>
      <c r="BJ155" s="54"/>
      <c r="BK155" s="54"/>
      <c r="BL155" s="54"/>
      <c r="BM155" s="54"/>
      <c r="BN155" s="54"/>
      <c r="BO155" s="54"/>
      <c r="BP155" s="54"/>
      <c r="BQ155" s="54"/>
      <c r="BR155" s="54"/>
      <c r="BS155" s="54"/>
      <c r="BT155" s="54"/>
      <c r="BU155" s="54"/>
      <c r="BV155" s="54"/>
      <c r="BW155" s="54"/>
      <c r="BX155" s="54"/>
      <c r="BY155" s="54"/>
      <c r="BZ155" s="54"/>
      <c r="CA155" s="54"/>
      <c r="CB155" s="54"/>
      <c r="CC155" s="54"/>
      <c r="CD155" s="54"/>
      <c r="CE155" s="54"/>
      <c r="CF155" s="54"/>
      <c r="CG155" s="54"/>
      <c r="CH155" s="54"/>
      <c r="CI155" s="54"/>
      <c r="CJ155" s="54"/>
      <c r="CK155" s="54"/>
      <c r="CL155" s="54"/>
      <c r="CM155" s="54"/>
      <c r="CN155" s="54"/>
      <c r="CO155" s="54"/>
      <c r="CP155" s="54"/>
      <c r="CQ155" s="54"/>
      <c r="CR155" s="54"/>
      <c r="CS155" s="54"/>
      <c r="CT155" s="54"/>
      <c r="CU155" s="54"/>
      <c r="CV155" s="54"/>
      <c r="CW155" s="54"/>
      <c r="CX155" s="54"/>
      <c r="CY155" s="54"/>
      <c r="CZ155" s="54"/>
      <c r="DA155" s="54"/>
      <c r="DB155" s="54"/>
      <c r="DC155" s="54"/>
      <c r="DD155" s="54"/>
      <c r="DE155" s="54"/>
      <c r="DF155" s="54"/>
      <c r="DG155" s="54"/>
      <c r="DH155" s="54"/>
      <c r="DI155" s="54"/>
      <c r="DJ155" s="54"/>
      <c r="DK155" s="54"/>
      <c r="DL155" s="54"/>
      <c r="DM155" s="54"/>
      <c r="DN155" s="54"/>
      <c r="DO155" s="54"/>
      <c r="DP155" s="54"/>
      <c r="DQ155" s="54"/>
      <c r="DR155" s="54"/>
      <c r="DS155" s="54"/>
      <c r="DT155" s="54"/>
      <c r="DU155" s="54"/>
      <c r="DV155" s="54"/>
      <c r="DW155" s="54"/>
      <c r="DX155" s="54"/>
      <c r="DY155" s="54"/>
      <c r="DZ155" s="54"/>
      <c r="EA155" s="54"/>
      <c r="EB155" s="54"/>
      <c r="EC155" s="54"/>
      <c r="ED155" s="54"/>
      <c r="EE155" s="54"/>
      <c r="EF155" s="54"/>
      <c r="EG155" s="54"/>
      <c r="EH155" s="54"/>
      <c r="EI155" s="54"/>
      <c r="EJ155" s="54"/>
      <c r="EK155" s="54"/>
      <c r="EL155" s="54"/>
      <c r="EM155" s="54"/>
      <c r="EN155" s="54"/>
      <c r="EO155" s="54"/>
      <c r="EP155" s="54"/>
      <c r="EQ155" s="54"/>
      <c r="ER155" s="54"/>
      <c r="ES155" s="54"/>
      <c r="ET155" s="54"/>
      <c r="EU155" s="54"/>
      <c r="EV155" s="54"/>
      <c r="EW155" s="54"/>
      <c r="EX155" s="54"/>
      <c r="EY155" s="54"/>
      <c r="EZ155" s="54"/>
      <c r="FA155" s="54"/>
      <c r="FB155" s="54"/>
      <c r="FC155" s="54"/>
      <c r="FD155" s="54"/>
      <c r="FE155" s="54"/>
      <c r="FF155" s="54"/>
      <c r="FG155" s="54"/>
      <c r="FH155" s="54"/>
      <c r="FI155" s="54"/>
      <c r="FJ155" s="54"/>
      <c r="FK155" s="54"/>
      <c r="FL155" s="54"/>
      <c r="FM155" s="54"/>
      <c r="FN155" s="54"/>
      <c r="FO155" s="54"/>
      <c r="FP155" s="54"/>
      <c r="FQ155" s="54"/>
      <c r="FR155" s="54"/>
      <c r="FS155" s="54"/>
      <c r="FT155" s="54"/>
      <c r="FU155" s="54"/>
      <c r="FV155" s="54"/>
      <c r="FW155" s="54"/>
      <c r="FX155" s="54"/>
      <c r="FY155" s="54"/>
      <c r="FZ155" s="54"/>
      <c r="GA155" s="54"/>
      <c r="GB155" s="54"/>
      <c r="GC155" s="54"/>
      <c r="GD155" s="54"/>
      <c r="GE155" s="54"/>
      <c r="GF155" s="54"/>
      <c r="GG155" s="54"/>
      <c r="GH155" s="54"/>
      <c r="GI155" s="54"/>
      <c r="GJ155" s="54"/>
      <c r="GK155" s="54"/>
      <c r="GL155" s="54"/>
      <c r="GM155" s="54"/>
      <c r="GN155" s="54"/>
      <c r="GO155" s="54"/>
      <c r="GP155" s="54"/>
      <c r="GQ155" s="54"/>
      <c r="GR155" s="54"/>
      <c r="GS155" s="54"/>
      <c r="GT155" s="54"/>
      <c r="GU155" s="54"/>
      <c r="GV155" s="54"/>
      <c r="GW155" s="54"/>
      <c r="GX155" s="54"/>
      <c r="GY155" s="54"/>
      <c r="GZ155" s="54"/>
      <c r="HA155" s="54"/>
      <c r="HB155" s="54"/>
      <c r="HC155" s="54"/>
      <c r="HD155" s="54"/>
      <c r="HE155" s="54"/>
    </row>
    <row r="156" spans="1:213" ht="31.5" x14ac:dyDescent="0.25">
      <c r="A156" s="69">
        <f>A154+1</f>
        <v>140</v>
      </c>
      <c r="B156" s="56" t="s">
        <v>591</v>
      </c>
      <c r="C156" s="217" t="s">
        <v>100</v>
      </c>
      <c r="D156" s="59">
        <v>1</v>
      </c>
      <c r="E156" s="59">
        <v>1</v>
      </c>
      <c r="F156" s="5">
        <f>E156*100/D156</f>
        <v>100</v>
      </c>
      <c r="G156" s="54"/>
      <c r="H156" s="54"/>
      <c r="I156" s="54"/>
      <c r="J156" s="54"/>
      <c r="K156" s="54"/>
      <c r="L156" s="54"/>
      <c r="M156" s="54"/>
      <c r="N156" s="54"/>
      <c r="O156" s="54"/>
      <c r="P156" s="54"/>
      <c r="Q156" s="54"/>
      <c r="R156" s="54"/>
      <c r="S156" s="54"/>
      <c r="T156" s="54"/>
      <c r="U156" s="54"/>
      <c r="V156" s="54"/>
      <c r="W156" s="54"/>
      <c r="X156" s="54"/>
      <c r="Y156" s="54"/>
      <c r="Z156" s="54"/>
      <c r="AA156" s="54"/>
      <c r="AB156" s="54"/>
      <c r="AC156" s="54"/>
      <c r="AD156" s="54"/>
      <c r="AE156" s="54"/>
      <c r="AF156" s="54"/>
      <c r="AG156" s="54"/>
      <c r="AH156" s="54"/>
      <c r="AI156" s="54"/>
      <c r="AJ156" s="54"/>
      <c r="AK156" s="54"/>
      <c r="AL156" s="54"/>
      <c r="AM156" s="54"/>
      <c r="AN156" s="54"/>
      <c r="AO156" s="54"/>
      <c r="AP156" s="54"/>
      <c r="AQ156" s="54"/>
      <c r="AR156" s="54"/>
      <c r="AS156" s="54"/>
      <c r="AT156" s="54"/>
      <c r="AU156" s="54"/>
      <c r="AV156" s="54"/>
      <c r="AW156" s="54"/>
      <c r="AX156" s="54"/>
      <c r="AY156" s="54"/>
      <c r="AZ156" s="54"/>
      <c r="BA156" s="54"/>
      <c r="BB156" s="54"/>
      <c r="BC156" s="54"/>
      <c r="BD156" s="54"/>
      <c r="BE156" s="54"/>
      <c r="BF156" s="54"/>
      <c r="BG156" s="54"/>
      <c r="BH156" s="54"/>
      <c r="BI156" s="54"/>
      <c r="BJ156" s="54"/>
      <c r="BK156" s="54"/>
      <c r="BL156" s="54"/>
      <c r="BM156" s="54"/>
      <c r="BN156" s="54"/>
      <c r="BO156" s="54"/>
      <c r="BP156" s="54"/>
      <c r="BQ156" s="54"/>
      <c r="BR156" s="54"/>
      <c r="BS156" s="54"/>
      <c r="BT156" s="54"/>
      <c r="BU156" s="54"/>
      <c r="BV156" s="54"/>
      <c r="BW156" s="54"/>
      <c r="BX156" s="54"/>
      <c r="BY156" s="54"/>
      <c r="BZ156" s="54"/>
      <c r="CA156" s="54"/>
      <c r="CB156" s="54"/>
      <c r="CC156" s="54"/>
      <c r="CD156" s="54"/>
      <c r="CE156" s="54"/>
      <c r="CF156" s="54"/>
      <c r="CG156" s="54"/>
      <c r="CH156" s="54"/>
      <c r="CI156" s="54"/>
      <c r="CJ156" s="54"/>
      <c r="CK156" s="54"/>
      <c r="CL156" s="54"/>
      <c r="CM156" s="54"/>
      <c r="CN156" s="54"/>
      <c r="CO156" s="54"/>
      <c r="CP156" s="54"/>
      <c r="CQ156" s="54"/>
      <c r="CR156" s="54"/>
      <c r="CS156" s="54"/>
      <c r="CT156" s="54"/>
      <c r="CU156" s="54"/>
      <c r="CV156" s="54"/>
      <c r="CW156" s="54"/>
      <c r="CX156" s="54"/>
      <c r="CY156" s="54"/>
      <c r="CZ156" s="54"/>
      <c r="DA156" s="54"/>
      <c r="DB156" s="54"/>
      <c r="DC156" s="54"/>
      <c r="DD156" s="54"/>
      <c r="DE156" s="54"/>
      <c r="DF156" s="54"/>
      <c r="DG156" s="54"/>
      <c r="DH156" s="54"/>
      <c r="DI156" s="54"/>
      <c r="DJ156" s="54"/>
      <c r="DK156" s="54"/>
      <c r="DL156" s="54"/>
      <c r="DM156" s="54"/>
      <c r="DN156" s="54"/>
      <c r="DO156" s="54"/>
      <c r="DP156" s="54"/>
      <c r="DQ156" s="54"/>
      <c r="DR156" s="54"/>
      <c r="DS156" s="54"/>
      <c r="DT156" s="54"/>
      <c r="DU156" s="54"/>
      <c r="DV156" s="54"/>
      <c r="DW156" s="54"/>
      <c r="DX156" s="54"/>
      <c r="DY156" s="54"/>
      <c r="DZ156" s="54"/>
      <c r="EA156" s="54"/>
      <c r="EB156" s="54"/>
      <c r="EC156" s="54"/>
      <c r="ED156" s="54"/>
      <c r="EE156" s="54"/>
      <c r="EF156" s="54"/>
      <c r="EG156" s="54"/>
      <c r="EH156" s="54"/>
      <c r="EI156" s="54"/>
      <c r="EJ156" s="54"/>
      <c r="EK156" s="54"/>
      <c r="EL156" s="54"/>
      <c r="EM156" s="54"/>
      <c r="EN156" s="54"/>
      <c r="EO156" s="54"/>
      <c r="EP156" s="54"/>
      <c r="EQ156" s="54"/>
      <c r="ER156" s="54"/>
      <c r="ES156" s="54"/>
      <c r="ET156" s="54"/>
      <c r="EU156" s="54"/>
      <c r="EV156" s="54"/>
      <c r="EW156" s="54"/>
      <c r="EX156" s="54"/>
      <c r="EY156" s="54"/>
      <c r="EZ156" s="54"/>
      <c r="FA156" s="54"/>
      <c r="FB156" s="54"/>
      <c r="FC156" s="54"/>
      <c r="FD156" s="54"/>
      <c r="FE156" s="54"/>
      <c r="FF156" s="54"/>
      <c r="FG156" s="54"/>
      <c r="FH156" s="54"/>
      <c r="FI156" s="54"/>
      <c r="FJ156" s="54"/>
      <c r="FK156" s="54"/>
      <c r="FL156" s="54"/>
      <c r="FM156" s="54"/>
      <c r="FN156" s="54"/>
      <c r="FO156" s="54"/>
      <c r="FP156" s="54"/>
      <c r="FQ156" s="54"/>
      <c r="FR156" s="54"/>
      <c r="FS156" s="54"/>
      <c r="FT156" s="54"/>
      <c r="FU156" s="54"/>
      <c r="FV156" s="54"/>
      <c r="FW156" s="54"/>
      <c r="FX156" s="54"/>
      <c r="FY156" s="54"/>
      <c r="FZ156" s="54"/>
      <c r="GA156" s="54"/>
      <c r="GB156" s="54"/>
      <c r="GC156" s="54"/>
      <c r="GD156" s="54"/>
      <c r="GE156" s="54"/>
      <c r="GF156" s="54"/>
      <c r="GG156" s="54"/>
      <c r="GH156" s="54"/>
      <c r="GI156" s="54"/>
      <c r="GJ156" s="54"/>
      <c r="GK156" s="54"/>
      <c r="GL156" s="54"/>
      <c r="GM156" s="54"/>
      <c r="GN156" s="54"/>
      <c r="GO156" s="54"/>
      <c r="GP156" s="54"/>
      <c r="GQ156" s="54"/>
      <c r="GR156" s="54"/>
      <c r="GS156" s="54"/>
      <c r="GT156" s="54"/>
      <c r="GU156" s="54"/>
      <c r="GV156" s="54"/>
      <c r="GW156" s="54"/>
      <c r="GX156" s="54"/>
      <c r="GY156" s="54"/>
      <c r="GZ156" s="54"/>
      <c r="HA156" s="54"/>
      <c r="HB156" s="54"/>
      <c r="HC156" s="54"/>
      <c r="HD156" s="54"/>
      <c r="HE156" s="54"/>
    </row>
    <row r="157" spans="1:213" ht="32.25" customHeight="1" x14ac:dyDescent="0.25">
      <c r="A157" s="69">
        <f>A156+1</f>
        <v>141</v>
      </c>
      <c r="B157" s="275" t="s">
        <v>181</v>
      </c>
      <c r="C157" s="275"/>
      <c r="D157" s="275"/>
      <c r="E157" s="275"/>
      <c r="F157" s="275"/>
      <c r="G157" s="54"/>
      <c r="H157" s="54"/>
      <c r="I157" s="54"/>
      <c r="J157" s="54"/>
      <c r="K157" s="54"/>
      <c r="L157" s="54"/>
      <c r="M157" s="54"/>
      <c r="N157" s="54"/>
      <c r="O157" s="54"/>
      <c r="P157" s="54"/>
      <c r="Q157" s="54"/>
      <c r="R157" s="54"/>
      <c r="S157" s="54"/>
      <c r="T157" s="54"/>
      <c r="U157" s="54"/>
      <c r="V157" s="54"/>
      <c r="W157" s="54"/>
      <c r="X157" s="54"/>
      <c r="Y157" s="54"/>
      <c r="Z157" s="54"/>
      <c r="AA157" s="54"/>
      <c r="AB157" s="54"/>
      <c r="AC157" s="54"/>
      <c r="AD157" s="54"/>
      <c r="AE157" s="54"/>
      <c r="AF157" s="54"/>
      <c r="AG157" s="54"/>
      <c r="AH157" s="54"/>
      <c r="AI157" s="54"/>
      <c r="AJ157" s="54"/>
      <c r="AK157" s="54"/>
      <c r="AL157" s="54"/>
      <c r="AM157" s="54"/>
      <c r="AN157" s="54"/>
      <c r="AO157" s="54"/>
      <c r="AP157" s="54"/>
      <c r="AQ157" s="54"/>
      <c r="AR157" s="54"/>
      <c r="AS157" s="54"/>
      <c r="AT157" s="54"/>
      <c r="AU157" s="54"/>
      <c r="AV157" s="54"/>
      <c r="AW157" s="54"/>
      <c r="AX157" s="54"/>
      <c r="AY157" s="54"/>
      <c r="AZ157" s="54"/>
      <c r="BA157" s="54"/>
      <c r="BB157" s="54"/>
      <c r="BC157" s="54"/>
      <c r="BD157" s="54"/>
      <c r="BE157" s="54"/>
      <c r="BF157" s="54"/>
      <c r="BG157" s="54"/>
      <c r="BH157" s="54"/>
      <c r="BI157" s="54"/>
      <c r="BJ157" s="54"/>
      <c r="BK157" s="54"/>
      <c r="BL157" s="54"/>
      <c r="BM157" s="54"/>
      <c r="BN157" s="54"/>
      <c r="BO157" s="54"/>
      <c r="BP157" s="54"/>
      <c r="BQ157" s="54"/>
      <c r="BR157" s="54"/>
      <c r="BS157" s="54"/>
      <c r="BT157" s="54"/>
      <c r="BU157" s="54"/>
      <c r="BV157" s="54"/>
      <c r="BW157" s="54"/>
      <c r="BX157" s="54"/>
      <c r="BY157" s="54"/>
      <c r="BZ157" s="54"/>
      <c r="CA157" s="54"/>
      <c r="CB157" s="54"/>
      <c r="CC157" s="54"/>
      <c r="CD157" s="54"/>
      <c r="CE157" s="54"/>
      <c r="CF157" s="54"/>
      <c r="CG157" s="54"/>
      <c r="CH157" s="54"/>
      <c r="CI157" s="54"/>
      <c r="CJ157" s="54"/>
      <c r="CK157" s="54"/>
      <c r="CL157" s="54"/>
      <c r="CM157" s="54"/>
      <c r="CN157" s="54"/>
      <c r="CO157" s="54"/>
      <c r="CP157" s="54"/>
      <c r="CQ157" s="54"/>
      <c r="CR157" s="54"/>
      <c r="CS157" s="54"/>
      <c r="CT157" s="54"/>
      <c r="CU157" s="54"/>
      <c r="CV157" s="54"/>
      <c r="CW157" s="54"/>
      <c r="CX157" s="54"/>
      <c r="CY157" s="54"/>
      <c r="CZ157" s="54"/>
      <c r="DA157" s="54"/>
      <c r="DB157" s="54"/>
      <c r="DC157" s="54"/>
      <c r="DD157" s="54"/>
      <c r="DE157" s="54"/>
      <c r="DF157" s="54"/>
      <c r="DG157" s="54"/>
      <c r="DH157" s="54"/>
      <c r="DI157" s="54"/>
      <c r="DJ157" s="54"/>
      <c r="DK157" s="54"/>
      <c r="DL157" s="54"/>
      <c r="DM157" s="54"/>
      <c r="DN157" s="54"/>
      <c r="DO157" s="54"/>
      <c r="DP157" s="54"/>
      <c r="DQ157" s="54"/>
      <c r="DR157" s="54"/>
      <c r="DS157" s="54"/>
      <c r="DT157" s="54"/>
      <c r="DU157" s="54"/>
      <c r="DV157" s="54"/>
      <c r="DW157" s="54"/>
      <c r="DX157" s="54"/>
      <c r="DY157" s="54"/>
      <c r="DZ157" s="54"/>
      <c r="EA157" s="54"/>
      <c r="EB157" s="54"/>
      <c r="EC157" s="54"/>
      <c r="ED157" s="54"/>
      <c r="EE157" s="54"/>
      <c r="EF157" s="54"/>
      <c r="EG157" s="54"/>
      <c r="EH157" s="54"/>
      <c r="EI157" s="54"/>
      <c r="EJ157" s="54"/>
      <c r="EK157" s="54"/>
      <c r="EL157" s="54"/>
      <c r="EM157" s="54"/>
      <c r="EN157" s="54"/>
      <c r="EO157" s="54"/>
      <c r="EP157" s="54"/>
      <c r="EQ157" s="54"/>
      <c r="ER157" s="54"/>
      <c r="ES157" s="54"/>
      <c r="ET157" s="54"/>
      <c r="EU157" s="54"/>
      <c r="EV157" s="54"/>
      <c r="EW157" s="54"/>
      <c r="EX157" s="54"/>
      <c r="EY157" s="54"/>
      <c r="EZ157" s="54"/>
      <c r="FA157" s="54"/>
      <c r="FB157" s="54"/>
      <c r="FC157" s="54"/>
      <c r="FD157" s="54"/>
      <c r="FE157" s="54"/>
      <c r="FF157" s="54"/>
      <c r="FG157" s="54"/>
      <c r="FH157" s="54"/>
      <c r="FI157" s="54"/>
      <c r="FJ157" s="54"/>
      <c r="FK157" s="54"/>
      <c r="FL157" s="54"/>
      <c r="FM157" s="54"/>
      <c r="FN157" s="54"/>
      <c r="FO157" s="54"/>
      <c r="FP157" s="54"/>
      <c r="FQ157" s="54"/>
      <c r="FR157" s="54"/>
      <c r="FS157" s="54"/>
      <c r="FT157" s="54"/>
      <c r="FU157" s="54"/>
      <c r="FV157" s="54"/>
      <c r="FW157" s="54"/>
      <c r="FX157" s="54"/>
      <c r="FY157" s="54"/>
      <c r="FZ157" s="54"/>
      <c r="GA157" s="54"/>
      <c r="GB157" s="54"/>
      <c r="GC157" s="54"/>
      <c r="GD157" s="54"/>
      <c r="GE157" s="54"/>
      <c r="GF157" s="54"/>
      <c r="GG157" s="54"/>
      <c r="GH157" s="54"/>
      <c r="GI157" s="54"/>
      <c r="GJ157" s="54"/>
      <c r="GK157" s="54"/>
      <c r="GL157" s="54"/>
      <c r="GM157" s="54"/>
      <c r="GN157" s="54"/>
      <c r="GO157" s="54"/>
      <c r="GP157" s="54"/>
      <c r="GQ157" s="54"/>
      <c r="GR157" s="54"/>
      <c r="GS157" s="54"/>
      <c r="GT157" s="54"/>
      <c r="GU157" s="54"/>
      <c r="GV157" s="54"/>
      <c r="GW157" s="54"/>
      <c r="GX157" s="54"/>
      <c r="GY157" s="54"/>
      <c r="GZ157" s="54"/>
      <c r="HA157" s="54"/>
      <c r="HB157" s="54"/>
      <c r="HC157" s="54"/>
      <c r="HD157" s="54"/>
      <c r="HE157" s="54"/>
    </row>
    <row r="158" spans="1:213" ht="31.5" x14ac:dyDescent="0.25">
      <c r="A158" s="69">
        <f>A157+1</f>
        <v>142</v>
      </c>
      <c r="B158" s="56" t="s">
        <v>592</v>
      </c>
      <c r="C158" s="217" t="s">
        <v>100</v>
      </c>
      <c r="D158" s="59">
        <v>7</v>
      </c>
      <c r="E158" s="59">
        <v>7</v>
      </c>
      <c r="F158" s="5">
        <f>E158*100/D158</f>
        <v>100</v>
      </c>
      <c r="G158" s="54"/>
      <c r="H158" s="54"/>
      <c r="I158" s="54"/>
      <c r="J158" s="54"/>
      <c r="K158" s="54"/>
      <c r="L158" s="54"/>
      <c r="M158" s="54"/>
      <c r="N158" s="54"/>
      <c r="O158" s="54"/>
      <c r="P158" s="54"/>
      <c r="Q158" s="54"/>
      <c r="R158" s="54"/>
      <c r="S158" s="54"/>
      <c r="T158" s="54"/>
      <c r="U158" s="54"/>
      <c r="V158" s="54"/>
      <c r="W158" s="54"/>
      <c r="X158" s="54"/>
      <c r="Y158" s="54"/>
      <c r="Z158" s="54"/>
      <c r="AA158" s="54"/>
      <c r="AB158" s="54"/>
      <c r="AC158" s="54"/>
      <c r="AD158" s="54"/>
      <c r="AE158" s="54"/>
      <c r="AF158" s="54"/>
      <c r="AG158" s="54"/>
      <c r="AH158" s="54"/>
      <c r="AI158" s="54"/>
      <c r="AJ158" s="54"/>
      <c r="AK158" s="54"/>
      <c r="AL158" s="54"/>
      <c r="AM158" s="54"/>
      <c r="AN158" s="54"/>
      <c r="AO158" s="54"/>
      <c r="AP158" s="54"/>
      <c r="AQ158" s="54"/>
      <c r="AR158" s="54"/>
      <c r="AS158" s="54"/>
      <c r="AT158" s="54"/>
      <c r="AU158" s="54"/>
      <c r="AV158" s="54"/>
      <c r="AW158" s="54"/>
      <c r="AX158" s="54"/>
      <c r="AY158" s="54"/>
      <c r="AZ158" s="54"/>
      <c r="BA158" s="54"/>
      <c r="BB158" s="54"/>
      <c r="BC158" s="54"/>
      <c r="BD158" s="54"/>
      <c r="BE158" s="54"/>
      <c r="BF158" s="54"/>
      <c r="BG158" s="54"/>
      <c r="BH158" s="54"/>
      <c r="BI158" s="54"/>
      <c r="BJ158" s="54"/>
      <c r="BK158" s="54"/>
      <c r="BL158" s="54"/>
      <c r="BM158" s="54"/>
      <c r="BN158" s="54"/>
      <c r="BO158" s="54"/>
      <c r="BP158" s="54"/>
      <c r="BQ158" s="54"/>
      <c r="BR158" s="54"/>
      <c r="BS158" s="54"/>
      <c r="BT158" s="54"/>
      <c r="BU158" s="54"/>
      <c r="BV158" s="54"/>
      <c r="BW158" s="54"/>
      <c r="BX158" s="54"/>
      <c r="BY158" s="54"/>
      <c r="BZ158" s="54"/>
      <c r="CA158" s="54"/>
      <c r="CB158" s="54"/>
      <c r="CC158" s="54"/>
      <c r="CD158" s="54"/>
      <c r="CE158" s="54"/>
      <c r="CF158" s="54"/>
      <c r="CG158" s="54"/>
      <c r="CH158" s="54"/>
      <c r="CI158" s="54"/>
      <c r="CJ158" s="54"/>
      <c r="CK158" s="54"/>
      <c r="CL158" s="54"/>
      <c r="CM158" s="54"/>
      <c r="CN158" s="54"/>
      <c r="CO158" s="54"/>
      <c r="CP158" s="54"/>
      <c r="CQ158" s="54"/>
      <c r="CR158" s="54"/>
      <c r="CS158" s="54"/>
      <c r="CT158" s="54"/>
      <c r="CU158" s="54"/>
      <c r="CV158" s="54"/>
      <c r="CW158" s="54"/>
      <c r="CX158" s="54"/>
      <c r="CY158" s="54"/>
      <c r="CZ158" s="54"/>
      <c r="DA158" s="54"/>
      <c r="DB158" s="54"/>
      <c r="DC158" s="54"/>
      <c r="DD158" s="54"/>
      <c r="DE158" s="54"/>
      <c r="DF158" s="54"/>
      <c r="DG158" s="54"/>
      <c r="DH158" s="54"/>
      <c r="DI158" s="54"/>
      <c r="DJ158" s="54"/>
      <c r="DK158" s="54"/>
      <c r="DL158" s="54"/>
      <c r="DM158" s="54"/>
      <c r="DN158" s="54"/>
      <c r="DO158" s="54"/>
      <c r="DP158" s="54"/>
      <c r="DQ158" s="54"/>
      <c r="DR158" s="54"/>
      <c r="DS158" s="54"/>
      <c r="DT158" s="54"/>
      <c r="DU158" s="54"/>
      <c r="DV158" s="54"/>
      <c r="DW158" s="54"/>
      <c r="DX158" s="54"/>
      <c r="DY158" s="54"/>
      <c r="DZ158" s="54"/>
      <c r="EA158" s="54"/>
      <c r="EB158" s="54"/>
      <c r="EC158" s="54"/>
      <c r="ED158" s="54"/>
      <c r="EE158" s="54"/>
      <c r="EF158" s="54"/>
      <c r="EG158" s="54"/>
      <c r="EH158" s="54"/>
      <c r="EI158" s="54"/>
      <c r="EJ158" s="54"/>
      <c r="EK158" s="54"/>
      <c r="EL158" s="54"/>
      <c r="EM158" s="54"/>
      <c r="EN158" s="54"/>
      <c r="EO158" s="54"/>
      <c r="EP158" s="54"/>
      <c r="EQ158" s="54"/>
      <c r="ER158" s="54"/>
      <c r="ES158" s="54"/>
      <c r="ET158" s="54"/>
      <c r="EU158" s="54"/>
      <c r="EV158" s="54"/>
      <c r="EW158" s="54"/>
      <c r="EX158" s="54"/>
      <c r="EY158" s="54"/>
      <c r="EZ158" s="54"/>
      <c r="FA158" s="54"/>
      <c r="FB158" s="54"/>
      <c r="FC158" s="54"/>
      <c r="FD158" s="54"/>
      <c r="FE158" s="54"/>
      <c r="FF158" s="54"/>
      <c r="FG158" s="54"/>
      <c r="FH158" s="54"/>
      <c r="FI158" s="54"/>
      <c r="FJ158" s="54"/>
      <c r="FK158" s="54"/>
      <c r="FL158" s="54"/>
      <c r="FM158" s="54"/>
      <c r="FN158" s="54"/>
      <c r="FO158" s="54"/>
      <c r="FP158" s="54"/>
      <c r="FQ158" s="54"/>
      <c r="FR158" s="54"/>
      <c r="FS158" s="54"/>
      <c r="FT158" s="54"/>
      <c r="FU158" s="54"/>
      <c r="FV158" s="54"/>
      <c r="FW158" s="54"/>
      <c r="FX158" s="54"/>
      <c r="FY158" s="54"/>
      <c r="FZ158" s="54"/>
      <c r="GA158" s="54"/>
      <c r="GB158" s="54"/>
      <c r="GC158" s="54"/>
      <c r="GD158" s="54"/>
      <c r="GE158" s="54"/>
      <c r="GF158" s="54"/>
      <c r="GG158" s="54"/>
      <c r="GH158" s="54"/>
      <c r="GI158" s="54"/>
      <c r="GJ158" s="54"/>
      <c r="GK158" s="54"/>
      <c r="GL158" s="54"/>
      <c r="GM158" s="54"/>
      <c r="GN158" s="54"/>
      <c r="GO158" s="54"/>
      <c r="GP158" s="54"/>
      <c r="GQ158" s="54"/>
      <c r="GR158" s="54"/>
      <c r="GS158" s="54"/>
      <c r="GT158" s="54"/>
      <c r="GU158" s="54"/>
      <c r="GV158" s="54"/>
      <c r="GW158" s="54"/>
      <c r="GX158" s="54"/>
      <c r="GY158" s="54"/>
      <c r="GZ158" s="54"/>
      <c r="HA158" s="54"/>
      <c r="HB158" s="54"/>
      <c r="HC158" s="54"/>
      <c r="HD158" s="54"/>
      <c r="HE158" s="54"/>
    </row>
    <row r="159" spans="1:213" ht="32.25" customHeight="1" x14ac:dyDescent="0.25">
      <c r="A159" s="51" t="s">
        <v>32</v>
      </c>
      <c r="B159" s="303" t="str">
        <f>'Финансовое обеспечение'!B175:E175</f>
        <v>Муниципальная программа «Управление муниципальной собственностью Каменск-Уральского городского округа на 2025 - 2030 годы»</v>
      </c>
      <c r="C159" s="303"/>
      <c r="D159" s="303"/>
      <c r="E159" s="303"/>
      <c r="F159" s="52">
        <f>AVERAGE(F162:F193)</f>
        <v>89.854922959933148</v>
      </c>
      <c r="G159" s="54"/>
      <c r="H159" s="54"/>
      <c r="I159" s="54"/>
      <c r="J159" s="54"/>
      <c r="K159" s="54"/>
      <c r="L159" s="54"/>
      <c r="M159" s="54"/>
      <c r="N159" s="54"/>
      <c r="O159" s="54"/>
      <c r="P159" s="54"/>
      <c r="Q159" s="54"/>
      <c r="R159" s="54"/>
      <c r="S159" s="54"/>
      <c r="T159" s="54"/>
      <c r="U159" s="54"/>
      <c r="V159" s="54"/>
      <c r="W159" s="54"/>
      <c r="X159" s="54"/>
      <c r="Y159" s="54"/>
      <c r="Z159" s="54"/>
      <c r="AA159" s="54"/>
      <c r="AB159" s="54"/>
      <c r="AC159" s="54"/>
      <c r="AD159" s="54"/>
      <c r="AE159" s="54"/>
      <c r="AF159" s="54"/>
      <c r="AG159" s="54"/>
      <c r="AH159" s="54"/>
      <c r="AI159" s="54"/>
      <c r="AJ159" s="54"/>
      <c r="AK159" s="54"/>
      <c r="AL159" s="54"/>
      <c r="AM159" s="54"/>
      <c r="AN159" s="54"/>
      <c r="AO159" s="54"/>
      <c r="AP159" s="54"/>
      <c r="AQ159" s="54"/>
      <c r="AR159" s="54"/>
      <c r="AS159" s="54"/>
      <c r="AT159" s="54"/>
      <c r="AU159" s="54"/>
      <c r="AV159" s="54"/>
      <c r="AW159" s="54"/>
      <c r="AX159" s="54"/>
      <c r="AY159" s="54"/>
      <c r="AZ159" s="54"/>
      <c r="BA159" s="54"/>
      <c r="BB159" s="54"/>
      <c r="BC159" s="54"/>
      <c r="BD159" s="54"/>
      <c r="BE159" s="54"/>
      <c r="BF159" s="54"/>
      <c r="BG159" s="54"/>
      <c r="BH159" s="54"/>
      <c r="BI159" s="54"/>
      <c r="BJ159" s="54"/>
      <c r="BK159" s="54"/>
      <c r="BL159" s="54"/>
      <c r="BM159" s="54"/>
      <c r="BN159" s="54"/>
      <c r="BO159" s="54"/>
      <c r="BP159" s="54"/>
      <c r="BQ159" s="54"/>
      <c r="BR159" s="54"/>
      <c r="BS159" s="54"/>
      <c r="BT159" s="54"/>
      <c r="BU159" s="54"/>
      <c r="BV159" s="54"/>
      <c r="BW159" s="54"/>
      <c r="BX159" s="54"/>
      <c r="BY159" s="54"/>
      <c r="BZ159" s="54"/>
      <c r="CA159" s="54"/>
      <c r="CB159" s="54"/>
      <c r="CC159" s="54"/>
      <c r="CD159" s="54"/>
      <c r="CE159" s="54"/>
      <c r="CF159" s="54"/>
      <c r="CG159" s="54"/>
      <c r="CH159" s="54"/>
      <c r="CI159" s="54"/>
      <c r="CJ159" s="54"/>
      <c r="CK159" s="54"/>
      <c r="CL159" s="54"/>
      <c r="CM159" s="54"/>
      <c r="CN159" s="54"/>
      <c r="CO159" s="54"/>
      <c r="CP159" s="54"/>
      <c r="CQ159" s="54"/>
      <c r="CR159" s="54"/>
      <c r="CS159" s="54"/>
      <c r="CT159" s="54"/>
      <c r="CU159" s="54"/>
      <c r="CV159" s="54"/>
      <c r="CW159" s="54"/>
      <c r="CX159" s="54"/>
      <c r="CY159" s="54"/>
      <c r="CZ159" s="54"/>
      <c r="DA159" s="54"/>
      <c r="DB159" s="54"/>
      <c r="DC159" s="54"/>
      <c r="DD159" s="54"/>
      <c r="DE159" s="54"/>
      <c r="DF159" s="54"/>
      <c r="DG159" s="54"/>
      <c r="DH159" s="54"/>
      <c r="DI159" s="54"/>
      <c r="DJ159" s="54"/>
      <c r="DK159" s="54"/>
      <c r="DL159" s="54"/>
      <c r="DM159" s="54"/>
      <c r="DN159" s="54"/>
      <c r="DO159" s="54"/>
      <c r="DP159" s="54"/>
      <c r="DQ159" s="54"/>
      <c r="DR159" s="54"/>
      <c r="DS159" s="54"/>
      <c r="DT159" s="54"/>
      <c r="DU159" s="54"/>
      <c r="DV159" s="54"/>
      <c r="DW159" s="54"/>
      <c r="DX159" s="54"/>
      <c r="DY159" s="54"/>
      <c r="DZ159" s="54"/>
      <c r="EA159" s="54"/>
      <c r="EB159" s="54"/>
      <c r="EC159" s="54"/>
      <c r="ED159" s="54"/>
      <c r="EE159" s="54"/>
      <c r="EF159" s="54"/>
      <c r="EG159" s="54"/>
      <c r="EH159" s="54"/>
      <c r="EI159" s="54"/>
      <c r="EJ159" s="54"/>
      <c r="EK159" s="54"/>
      <c r="EL159" s="54"/>
      <c r="EM159" s="54"/>
      <c r="EN159" s="54"/>
      <c r="EO159" s="54"/>
      <c r="EP159" s="54"/>
      <c r="EQ159" s="54"/>
      <c r="ER159" s="54"/>
      <c r="ES159" s="54"/>
      <c r="ET159" s="54"/>
      <c r="EU159" s="54"/>
      <c r="EV159" s="54"/>
      <c r="EW159" s="54"/>
      <c r="EX159" s="54"/>
      <c r="EY159" s="54"/>
      <c r="EZ159" s="54"/>
      <c r="FA159" s="54"/>
      <c r="FB159" s="54"/>
      <c r="FC159" s="54"/>
      <c r="FD159" s="54"/>
      <c r="FE159" s="54"/>
      <c r="FF159" s="54"/>
      <c r="FG159" s="54"/>
      <c r="FH159" s="54"/>
      <c r="FI159" s="54"/>
      <c r="FJ159" s="54"/>
      <c r="FK159" s="54"/>
      <c r="FL159" s="54"/>
      <c r="FM159" s="54"/>
      <c r="FN159" s="54"/>
      <c r="FO159" s="54"/>
      <c r="FP159" s="54"/>
      <c r="FQ159" s="54"/>
      <c r="FR159" s="54"/>
      <c r="FS159" s="54"/>
      <c r="FT159" s="54"/>
      <c r="FU159" s="54"/>
      <c r="FV159" s="54"/>
      <c r="FW159" s="54"/>
      <c r="FX159" s="54"/>
      <c r="FY159" s="54"/>
      <c r="FZ159" s="54"/>
      <c r="GA159" s="54"/>
      <c r="GB159" s="54"/>
      <c r="GC159" s="54"/>
      <c r="GD159" s="54"/>
      <c r="GE159" s="54"/>
      <c r="GF159" s="54"/>
      <c r="GG159" s="54"/>
      <c r="GH159" s="54"/>
      <c r="GI159" s="54"/>
      <c r="GJ159" s="54"/>
      <c r="GK159" s="54"/>
      <c r="GL159" s="54"/>
      <c r="GM159" s="54"/>
      <c r="GN159" s="54"/>
      <c r="GO159" s="54"/>
      <c r="GP159" s="54"/>
      <c r="GQ159" s="54"/>
      <c r="GR159" s="54"/>
      <c r="GS159" s="54"/>
      <c r="GT159" s="54"/>
      <c r="GU159" s="54"/>
      <c r="GV159" s="54"/>
      <c r="GW159" s="54"/>
      <c r="GX159" s="54"/>
      <c r="GY159" s="54"/>
      <c r="GZ159" s="54"/>
      <c r="HA159" s="54"/>
      <c r="HB159" s="54"/>
      <c r="HC159" s="54"/>
      <c r="HD159" s="54"/>
      <c r="HE159" s="54"/>
    </row>
    <row r="160" spans="1:213" s="43" customFormat="1" ht="62.25" customHeight="1" x14ac:dyDescent="0.25">
      <c r="A160" s="53">
        <f>A158+1</f>
        <v>143</v>
      </c>
      <c r="B160" s="275" t="s">
        <v>595</v>
      </c>
      <c r="C160" s="275"/>
      <c r="D160" s="275"/>
      <c r="E160" s="275"/>
      <c r="F160" s="275"/>
    </row>
    <row r="161" spans="1:6" ht="32.25" customHeight="1" x14ac:dyDescent="0.25">
      <c r="A161" s="53">
        <f>A160+1</f>
        <v>144</v>
      </c>
      <c r="B161" s="275" t="s">
        <v>182</v>
      </c>
      <c r="C161" s="275"/>
      <c r="D161" s="275"/>
      <c r="E161" s="275"/>
      <c r="F161" s="275"/>
    </row>
    <row r="162" spans="1:6" ht="47.25" x14ac:dyDescent="0.25">
      <c r="A162" s="272">
        <f>A161+1</f>
        <v>145</v>
      </c>
      <c r="B162" s="56" t="s">
        <v>596</v>
      </c>
      <c r="C162" s="57" t="s">
        <v>107</v>
      </c>
      <c r="D162" s="5">
        <f>SUM(D163:D178)</f>
        <v>248946.1</v>
      </c>
      <c r="E162" s="5">
        <v>242295.8</v>
      </c>
      <c r="F162" s="5">
        <f>E162*100/D162</f>
        <v>97.328618524250828</v>
      </c>
    </row>
    <row r="163" spans="1:6" ht="31.5" x14ac:dyDescent="0.25">
      <c r="A163" s="273"/>
      <c r="B163" s="78" t="s">
        <v>183</v>
      </c>
      <c r="C163" s="57" t="s">
        <v>107</v>
      </c>
      <c r="D163" s="5">
        <v>22856</v>
      </c>
      <c r="E163" s="5">
        <v>20786</v>
      </c>
      <c r="F163" s="5">
        <f t="shared" ref="F163:F184" si="13">E163*100/D163</f>
        <v>90.943297164858237</v>
      </c>
    </row>
    <row r="164" spans="1:6" ht="31.5" x14ac:dyDescent="0.25">
      <c r="A164" s="273"/>
      <c r="B164" s="78" t="s">
        <v>184</v>
      </c>
      <c r="C164" s="57" t="s">
        <v>107</v>
      </c>
      <c r="D164" s="5">
        <v>125620.3</v>
      </c>
      <c r="E164" s="5">
        <v>128391.3</v>
      </c>
      <c r="F164" s="5">
        <f t="shared" si="13"/>
        <v>102.20585367173936</v>
      </c>
    </row>
    <row r="165" spans="1:6" ht="31.5" x14ac:dyDescent="0.25">
      <c r="A165" s="273"/>
      <c r="B165" s="78" t="s">
        <v>185</v>
      </c>
      <c r="C165" s="57" t="s">
        <v>107</v>
      </c>
      <c r="D165" s="5">
        <v>1844.4</v>
      </c>
      <c r="E165" s="5">
        <v>1491.3</v>
      </c>
      <c r="F165" s="5">
        <f t="shared" si="13"/>
        <v>80.855562784645414</v>
      </c>
    </row>
    <row r="166" spans="1:6" ht="47.25" x14ac:dyDescent="0.25">
      <c r="A166" s="273"/>
      <c r="B166" s="174" t="s">
        <v>186</v>
      </c>
      <c r="C166" s="57" t="s">
        <v>107</v>
      </c>
      <c r="D166" s="5">
        <v>4213.3</v>
      </c>
      <c r="E166" s="5">
        <v>4198.8</v>
      </c>
      <c r="F166" s="5">
        <f t="shared" si="13"/>
        <v>99.65585170768756</v>
      </c>
    </row>
    <row r="167" spans="1:6" ht="47.25" x14ac:dyDescent="0.25">
      <c r="A167" s="273"/>
      <c r="B167" s="174" t="s">
        <v>605</v>
      </c>
      <c r="C167" s="57" t="s">
        <v>107</v>
      </c>
      <c r="D167" s="5">
        <v>5672.2</v>
      </c>
      <c r="E167" s="5">
        <v>5660.6</v>
      </c>
      <c r="F167" s="5">
        <f t="shared" si="13"/>
        <v>99.795493811924828</v>
      </c>
    </row>
    <row r="168" spans="1:6" x14ac:dyDescent="0.25">
      <c r="A168" s="273"/>
      <c r="B168" s="78" t="s">
        <v>187</v>
      </c>
      <c r="C168" s="57" t="s">
        <v>107</v>
      </c>
      <c r="D168" s="5">
        <v>8474.6</v>
      </c>
      <c r="E168" s="5">
        <v>6393</v>
      </c>
      <c r="F168" s="5">
        <f t="shared" si="13"/>
        <v>75.437188775871419</v>
      </c>
    </row>
    <row r="169" spans="1:6" x14ac:dyDescent="0.25">
      <c r="A169" s="273"/>
      <c r="B169" s="78" t="s">
        <v>188</v>
      </c>
      <c r="C169" s="57" t="s">
        <v>107</v>
      </c>
      <c r="D169" s="5">
        <v>11282.1</v>
      </c>
      <c r="E169" s="5">
        <v>11282.1</v>
      </c>
      <c r="F169" s="5">
        <f t="shared" si="13"/>
        <v>100</v>
      </c>
    </row>
    <row r="170" spans="1:6" x14ac:dyDescent="0.25">
      <c r="A170" s="273"/>
      <c r="B170" s="78" t="s">
        <v>189</v>
      </c>
      <c r="C170" s="57" t="s">
        <v>107</v>
      </c>
      <c r="D170" s="5">
        <v>25105.3</v>
      </c>
      <c r="E170" s="5">
        <v>25204.7</v>
      </c>
      <c r="F170" s="5">
        <f t="shared" si="13"/>
        <v>100.39593233301335</v>
      </c>
    </row>
    <row r="171" spans="1:6" ht="16.5" customHeight="1" x14ac:dyDescent="0.25">
      <c r="A171" s="273"/>
      <c r="B171" s="78" t="s">
        <v>190</v>
      </c>
      <c r="C171" s="57" t="s">
        <v>107</v>
      </c>
      <c r="D171" s="5">
        <v>11465</v>
      </c>
      <c r="E171" s="5">
        <v>11338.6</v>
      </c>
      <c r="F171" s="5">
        <f t="shared" si="13"/>
        <v>98.897514173571736</v>
      </c>
    </row>
    <row r="172" spans="1:6" x14ac:dyDescent="0.25">
      <c r="A172" s="273"/>
      <c r="B172" s="78" t="s">
        <v>191</v>
      </c>
      <c r="C172" s="57" t="s">
        <v>107</v>
      </c>
      <c r="D172" s="5">
        <v>755.7</v>
      </c>
      <c r="E172" s="5">
        <v>3</v>
      </c>
      <c r="F172" s="5">
        <f t="shared" si="13"/>
        <v>0.39698292973402144</v>
      </c>
    </row>
    <row r="173" spans="1:6" ht="78.75" x14ac:dyDescent="0.25">
      <c r="A173" s="273"/>
      <c r="B173" s="78" t="s">
        <v>192</v>
      </c>
      <c r="C173" s="57" t="s">
        <v>107</v>
      </c>
      <c r="D173" s="5">
        <v>7693.8</v>
      </c>
      <c r="E173" s="5">
        <v>7693.8</v>
      </c>
      <c r="F173" s="5">
        <f t="shared" si="13"/>
        <v>100</v>
      </c>
    </row>
    <row r="174" spans="1:6" x14ac:dyDescent="0.25">
      <c r="A174" s="273"/>
      <c r="B174" s="78" t="s">
        <v>193</v>
      </c>
      <c r="C174" s="57" t="s">
        <v>107</v>
      </c>
      <c r="D174" s="5">
        <v>21853.200000000001</v>
      </c>
      <c r="E174" s="5">
        <v>19607.5</v>
      </c>
      <c r="F174" s="5">
        <f t="shared" si="13"/>
        <v>89.723701791957239</v>
      </c>
    </row>
    <row r="175" spans="1:6" x14ac:dyDescent="0.25">
      <c r="A175" s="273"/>
      <c r="B175" s="78" t="s">
        <v>194</v>
      </c>
      <c r="C175" s="57" t="s">
        <v>107</v>
      </c>
      <c r="D175" s="5">
        <v>124</v>
      </c>
      <c r="E175" s="5">
        <v>130.1</v>
      </c>
      <c r="F175" s="5">
        <f t="shared" si="13"/>
        <v>104.91935483870968</v>
      </c>
    </row>
    <row r="176" spans="1:6" ht="63.75" customHeight="1" x14ac:dyDescent="0.25">
      <c r="A176" s="273"/>
      <c r="B176" s="78" t="s">
        <v>195</v>
      </c>
      <c r="C176" s="57" t="s">
        <v>107</v>
      </c>
      <c r="D176" s="5">
        <v>1824</v>
      </c>
      <c r="E176" s="5">
        <v>0</v>
      </c>
      <c r="F176" s="5" t="s">
        <v>20</v>
      </c>
    </row>
    <row r="177" spans="1:199" x14ac:dyDescent="0.25">
      <c r="A177" s="273"/>
      <c r="B177" s="78" t="s">
        <v>196</v>
      </c>
      <c r="C177" s="57" t="s">
        <v>107</v>
      </c>
      <c r="D177" s="5">
        <v>140</v>
      </c>
      <c r="E177" s="5">
        <v>111.5</v>
      </c>
      <c r="F177" s="5">
        <f t="shared" si="13"/>
        <v>79.642857142857139</v>
      </c>
    </row>
    <row r="178" spans="1:199" x14ac:dyDescent="0.25">
      <c r="A178" s="274"/>
      <c r="B178" s="78" t="s">
        <v>197</v>
      </c>
      <c r="C178" s="57" t="s">
        <v>107</v>
      </c>
      <c r="D178" s="5">
        <v>22.2</v>
      </c>
      <c r="E178" s="5">
        <v>3.5</v>
      </c>
      <c r="F178" s="5">
        <v>0</v>
      </c>
    </row>
    <row r="179" spans="1:199" x14ac:dyDescent="0.25">
      <c r="A179" s="53">
        <f>A162+1</f>
        <v>146</v>
      </c>
      <c r="B179" s="275" t="s">
        <v>198</v>
      </c>
      <c r="C179" s="275"/>
      <c r="D179" s="275"/>
      <c r="E179" s="275"/>
      <c r="F179" s="275"/>
    </row>
    <row r="180" spans="1:199" ht="31.5" x14ac:dyDescent="0.25">
      <c r="A180" s="53">
        <f>A179+1</f>
        <v>147</v>
      </c>
      <c r="B180" s="56" t="s">
        <v>199</v>
      </c>
      <c r="C180" s="57" t="s">
        <v>200</v>
      </c>
      <c r="D180" s="58">
        <v>30</v>
      </c>
      <c r="E180" s="58">
        <v>25</v>
      </c>
      <c r="F180" s="5">
        <f t="shared" si="13"/>
        <v>83.333333333333329</v>
      </c>
      <c r="G180" s="54"/>
      <c r="H180" s="54"/>
      <c r="I180" s="54"/>
      <c r="J180" s="54"/>
      <c r="K180" s="54"/>
      <c r="L180" s="54"/>
      <c r="M180" s="54"/>
      <c r="N180" s="54"/>
      <c r="O180" s="54"/>
      <c r="P180" s="54"/>
      <c r="Q180" s="54"/>
      <c r="R180" s="54"/>
      <c r="S180" s="54"/>
      <c r="T180" s="54"/>
      <c r="U180" s="54"/>
      <c r="V180" s="54"/>
      <c r="W180" s="54"/>
      <c r="X180" s="54"/>
      <c r="Y180" s="54"/>
      <c r="Z180" s="54"/>
      <c r="AA180" s="54"/>
      <c r="AB180" s="54"/>
      <c r="AC180" s="54"/>
      <c r="AD180" s="54"/>
      <c r="AE180" s="54"/>
      <c r="AF180" s="54"/>
      <c r="AG180" s="54"/>
      <c r="AH180" s="54"/>
      <c r="AI180" s="54"/>
      <c r="AJ180" s="54"/>
      <c r="AK180" s="54"/>
      <c r="AL180" s="54"/>
      <c r="AM180" s="54"/>
      <c r="AN180" s="54"/>
      <c r="AO180" s="54"/>
      <c r="AP180" s="54"/>
      <c r="AQ180" s="54"/>
      <c r="AR180" s="54"/>
      <c r="AS180" s="54"/>
      <c r="AT180" s="54"/>
      <c r="AU180" s="54"/>
      <c r="AV180" s="54"/>
      <c r="AW180" s="54"/>
      <c r="AX180" s="54"/>
      <c r="AY180" s="54"/>
      <c r="AZ180" s="54"/>
      <c r="BA180" s="54"/>
      <c r="BB180" s="54"/>
      <c r="BC180" s="54"/>
      <c r="BD180" s="54"/>
      <c r="BE180" s="54"/>
      <c r="BF180" s="54"/>
      <c r="BG180" s="54"/>
      <c r="BH180" s="54"/>
      <c r="BI180" s="54"/>
      <c r="BJ180" s="54"/>
      <c r="BK180" s="54"/>
      <c r="BL180" s="54"/>
      <c r="BM180" s="54"/>
      <c r="BN180" s="54"/>
      <c r="BO180" s="54"/>
      <c r="BP180" s="54"/>
      <c r="BQ180" s="54"/>
      <c r="BR180" s="54"/>
      <c r="BS180" s="54"/>
      <c r="BT180" s="54"/>
      <c r="BU180" s="54"/>
      <c r="BV180" s="54"/>
      <c r="BW180" s="54"/>
      <c r="BX180" s="54"/>
      <c r="BY180" s="54"/>
      <c r="BZ180" s="54"/>
      <c r="CA180" s="54"/>
      <c r="CB180" s="54"/>
      <c r="CC180" s="54"/>
      <c r="CD180" s="54"/>
      <c r="CE180" s="54"/>
      <c r="CF180" s="54"/>
      <c r="CG180" s="54"/>
      <c r="CH180" s="54"/>
      <c r="CI180" s="54"/>
      <c r="CJ180" s="54"/>
      <c r="CK180" s="54"/>
      <c r="CL180" s="54"/>
      <c r="CM180" s="54"/>
      <c r="CN180" s="54"/>
      <c r="CO180" s="54"/>
      <c r="CP180" s="54"/>
      <c r="CQ180" s="54"/>
      <c r="CR180" s="54"/>
      <c r="CS180" s="54"/>
      <c r="CT180" s="54"/>
      <c r="CU180" s="54"/>
      <c r="CV180" s="54"/>
      <c r="CW180" s="54"/>
      <c r="CX180" s="54"/>
      <c r="CY180" s="54"/>
      <c r="CZ180" s="54"/>
      <c r="DA180" s="54"/>
      <c r="DB180" s="54"/>
      <c r="DC180" s="54"/>
      <c r="DD180" s="54"/>
      <c r="DE180" s="54"/>
      <c r="DF180" s="54"/>
      <c r="DG180" s="54"/>
      <c r="DH180" s="54"/>
      <c r="DI180" s="54"/>
      <c r="DJ180" s="54"/>
      <c r="DK180" s="54"/>
      <c r="DL180" s="54"/>
      <c r="DM180" s="54"/>
      <c r="DN180" s="54"/>
      <c r="DO180" s="54"/>
      <c r="DP180" s="54"/>
      <c r="DQ180" s="54"/>
      <c r="DR180" s="54"/>
      <c r="DS180" s="54"/>
      <c r="DT180" s="54"/>
      <c r="DU180" s="54"/>
      <c r="DV180" s="54"/>
      <c r="DW180" s="54"/>
      <c r="DX180" s="54"/>
      <c r="DY180" s="54"/>
      <c r="DZ180" s="54"/>
      <c r="EA180" s="54"/>
      <c r="EB180" s="54"/>
      <c r="EC180" s="54"/>
      <c r="ED180" s="54"/>
      <c r="EE180" s="54"/>
      <c r="EF180" s="54"/>
      <c r="EG180" s="54"/>
      <c r="EH180" s="54"/>
      <c r="EI180" s="54"/>
      <c r="EJ180" s="54"/>
      <c r="EK180" s="54"/>
      <c r="EL180" s="54"/>
      <c r="EM180" s="54"/>
      <c r="EN180" s="54"/>
      <c r="EO180" s="54"/>
      <c r="EP180" s="54"/>
      <c r="EQ180" s="54"/>
      <c r="ER180" s="54"/>
      <c r="ES180" s="54"/>
      <c r="ET180" s="54"/>
      <c r="EU180" s="54"/>
      <c r="EV180" s="54"/>
      <c r="EW180" s="54"/>
      <c r="EX180" s="54"/>
      <c r="EY180" s="54"/>
      <c r="EZ180" s="54"/>
      <c r="FA180" s="54"/>
      <c r="FB180" s="54"/>
      <c r="FC180" s="54"/>
      <c r="FD180" s="54"/>
      <c r="FE180" s="54"/>
      <c r="FF180" s="54"/>
      <c r="FG180" s="54"/>
      <c r="FH180" s="54"/>
      <c r="FI180" s="54"/>
      <c r="FJ180" s="54"/>
      <c r="FK180" s="54"/>
      <c r="FL180" s="54"/>
      <c r="FM180" s="54"/>
      <c r="FN180" s="54"/>
      <c r="FO180" s="54"/>
      <c r="FP180" s="54"/>
      <c r="FQ180" s="54"/>
      <c r="FR180" s="54"/>
      <c r="FS180" s="54"/>
      <c r="FT180" s="54"/>
      <c r="FU180" s="54"/>
      <c r="FV180" s="54"/>
      <c r="FW180" s="54"/>
      <c r="FX180" s="54"/>
      <c r="FY180" s="54"/>
      <c r="FZ180" s="54"/>
      <c r="GA180" s="54"/>
      <c r="GB180" s="54"/>
      <c r="GC180" s="54"/>
      <c r="GD180" s="54"/>
      <c r="GE180" s="54"/>
      <c r="GF180" s="54"/>
      <c r="GG180" s="54"/>
      <c r="GH180" s="54"/>
      <c r="GI180" s="54"/>
      <c r="GJ180" s="54"/>
      <c r="GK180" s="54"/>
      <c r="GL180" s="54"/>
      <c r="GM180" s="54"/>
      <c r="GN180" s="54"/>
      <c r="GO180" s="54"/>
      <c r="GP180" s="54"/>
      <c r="GQ180" s="54"/>
    </row>
    <row r="181" spans="1:199" ht="47.25" x14ac:dyDescent="0.25">
      <c r="A181" s="53">
        <f>A180+1</f>
        <v>148</v>
      </c>
      <c r="B181" s="56" t="s">
        <v>597</v>
      </c>
      <c r="C181" s="57" t="s">
        <v>100</v>
      </c>
      <c r="D181" s="58">
        <v>3</v>
      </c>
      <c r="E181" s="58">
        <v>3</v>
      </c>
      <c r="F181" s="5">
        <f t="shared" si="13"/>
        <v>100</v>
      </c>
      <c r="G181" s="54"/>
      <c r="H181" s="54"/>
      <c r="I181" s="54"/>
      <c r="J181" s="54"/>
      <c r="K181" s="54"/>
      <c r="L181" s="54"/>
      <c r="M181" s="54"/>
      <c r="N181" s="54"/>
      <c r="O181" s="54"/>
      <c r="P181" s="54"/>
      <c r="Q181" s="54"/>
      <c r="R181" s="54"/>
      <c r="S181" s="54"/>
      <c r="T181" s="54"/>
      <c r="U181" s="54"/>
      <c r="V181" s="54"/>
      <c r="W181" s="54"/>
      <c r="X181" s="54"/>
      <c r="Y181" s="54"/>
      <c r="Z181" s="54"/>
      <c r="AA181" s="54"/>
      <c r="AB181" s="54"/>
      <c r="AC181" s="54"/>
      <c r="AD181" s="54"/>
      <c r="AE181" s="54"/>
      <c r="AF181" s="54"/>
      <c r="AG181" s="54"/>
      <c r="AH181" s="54"/>
      <c r="AI181" s="54"/>
      <c r="AJ181" s="54"/>
      <c r="AK181" s="54"/>
      <c r="AL181" s="54"/>
      <c r="AM181" s="54"/>
      <c r="AN181" s="54"/>
      <c r="AO181" s="54"/>
      <c r="AP181" s="54"/>
      <c r="AQ181" s="54"/>
      <c r="AR181" s="54"/>
      <c r="AS181" s="54"/>
      <c r="AT181" s="54"/>
      <c r="AU181" s="54"/>
      <c r="AV181" s="54"/>
      <c r="AW181" s="54"/>
      <c r="AX181" s="54"/>
      <c r="AY181" s="54"/>
      <c r="AZ181" s="54"/>
      <c r="BA181" s="54"/>
      <c r="BB181" s="54"/>
      <c r="BC181" s="54"/>
      <c r="BD181" s="54"/>
      <c r="BE181" s="54"/>
      <c r="BF181" s="54"/>
      <c r="BG181" s="54"/>
      <c r="BH181" s="54"/>
      <c r="BI181" s="54"/>
      <c r="BJ181" s="54"/>
      <c r="BK181" s="54"/>
      <c r="BL181" s="54"/>
      <c r="BM181" s="54"/>
      <c r="BN181" s="54"/>
      <c r="BO181" s="54"/>
      <c r="BP181" s="54"/>
      <c r="BQ181" s="54"/>
      <c r="BR181" s="54"/>
      <c r="BS181" s="54"/>
      <c r="BT181" s="54"/>
      <c r="BU181" s="54"/>
      <c r="BV181" s="54"/>
      <c r="BW181" s="54"/>
      <c r="BX181" s="54"/>
      <c r="BY181" s="54"/>
      <c r="BZ181" s="54"/>
      <c r="CA181" s="54"/>
      <c r="CB181" s="54"/>
      <c r="CC181" s="54"/>
      <c r="CD181" s="54"/>
      <c r="CE181" s="54"/>
      <c r="CF181" s="54"/>
      <c r="CG181" s="54"/>
      <c r="CH181" s="54"/>
      <c r="CI181" s="54"/>
      <c r="CJ181" s="54"/>
      <c r="CK181" s="54"/>
      <c r="CL181" s="54"/>
      <c r="CM181" s="54"/>
      <c r="CN181" s="54"/>
      <c r="CO181" s="54"/>
      <c r="CP181" s="54"/>
      <c r="CQ181" s="54"/>
      <c r="CR181" s="54"/>
      <c r="CS181" s="54"/>
      <c r="CT181" s="54"/>
      <c r="CU181" s="54"/>
      <c r="CV181" s="54"/>
      <c r="CW181" s="54"/>
      <c r="CX181" s="54"/>
      <c r="CY181" s="54"/>
      <c r="CZ181" s="54"/>
      <c r="DA181" s="54"/>
      <c r="DB181" s="54"/>
      <c r="DC181" s="54"/>
      <c r="DD181" s="54"/>
      <c r="DE181" s="54"/>
      <c r="DF181" s="54"/>
      <c r="DG181" s="54"/>
      <c r="DH181" s="54"/>
      <c r="DI181" s="54"/>
      <c r="DJ181" s="54"/>
      <c r="DK181" s="54"/>
      <c r="DL181" s="54"/>
      <c r="DM181" s="54"/>
      <c r="DN181" s="54"/>
      <c r="DO181" s="54"/>
      <c r="DP181" s="54"/>
      <c r="DQ181" s="54"/>
      <c r="DR181" s="54"/>
      <c r="DS181" s="54"/>
      <c r="DT181" s="54"/>
      <c r="DU181" s="54"/>
      <c r="DV181" s="54"/>
      <c r="DW181" s="54"/>
      <c r="DX181" s="54"/>
      <c r="DY181" s="54"/>
      <c r="DZ181" s="54"/>
      <c r="EA181" s="54"/>
      <c r="EB181" s="54"/>
      <c r="EC181" s="54"/>
      <c r="ED181" s="54"/>
      <c r="EE181" s="54"/>
      <c r="EF181" s="54"/>
      <c r="EG181" s="54"/>
      <c r="EH181" s="54"/>
      <c r="EI181" s="54"/>
      <c r="EJ181" s="54"/>
      <c r="EK181" s="54"/>
      <c r="EL181" s="54"/>
      <c r="EM181" s="54"/>
      <c r="EN181" s="54"/>
      <c r="EO181" s="54"/>
      <c r="EP181" s="54"/>
      <c r="EQ181" s="54"/>
      <c r="ER181" s="54"/>
      <c r="ES181" s="54"/>
      <c r="ET181" s="54"/>
      <c r="EU181" s="54"/>
      <c r="EV181" s="54"/>
      <c r="EW181" s="54"/>
      <c r="EX181" s="54"/>
      <c r="EY181" s="54"/>
      <c r="EZ181" s="54"/>
      <c r="FA181" s="54"/>
      <c r="FB181" s="54"/>
      <c r="FC181" s="54"/>
      <c r="FD181" s="54"/>
      <c r="FE181" s="54"/>
      <c r="FF181" s="54"/>
      <c r="FG181" s="54"/>
      <c r="FH181" s="54"/>
      <c r="FI181" s="54"/>
      <c r="FJ181" s="54"/>
      <c r="FK181" s="54"/>
      <c r="FL181" s="54"/>
      <c r="FM181" s="54"/>
      <c r="FN181" s="54"/>
      <c r="FO181" s="54"/>
      <c r="FP181" s="54"/>
      <c r="FQ181" s="54"/>
      <c r="FR181" s="54"/>
      <c r="FS181" s="54"/>
      <c r="FT181" s="54"/>
      <c r="FU181" s="54"/>
      <c r="FV181" s="54"/>
      <c r="FW181" s="54"/>
      <c r="FX181" s="54"/>
      <c r="FY181" s="54"/>
      <c r="FZ181" s="54"/>
      <c r="GA181" s="54"/>
      <c r="GB181" s="54"/>
      <c r="GC181" s="54"/>
      <c r="GD181" s="54"/>
      <c r="GE181" s="54"/>
      <c r="GF181" s="54"/>
      <c r="GG181" s="54"/>
      <c r="GH181" s="54"/>
      <c r="GI181" s="54"/>
      <c r="GJ181" s="54"/>
      <c r="GK181" s="54"/>
      <c r="GL181" s="54"/>
      <c r="GM181" s="54"/>
      <c r="GN181" s="54"/>
      <c r="GO181" s="54"/>
      <c r="GP181" s="54"/>
      <c r="GQ181" s="54"/>
    </row>
    <row r="182" spans="1:199" ht="33" customHeight="1" x14ac:dyDescent="0.25">
      <c r="A182" s="53">
        <f>A181+1</f>
        <v>149</v>
      </c>
      <c r="B182" s="275" t="s">
        <v>201</v>
      </c>
      <c r="C182" s="275"/>
      <c r="D182" s="275"/>
      <c r="E182" s="275"/>
      <c r="F182" s="275"/>
      <c r="G182" s="73"/>
      <c r="H182" s="73"/>
      <c r="I182" s="73"/>
      <c r="J182" s="73"/>
      <c r="K182" s="73"/>
      <c r="L182" s="73"/>
      <c r="M182" s="73"/>
      <c r="N182" s="73"/>
      <c r="O182" s="73"/>
      <c r="P182" s="73"/>
      <c r="Q182" s="73"/>
      <c r="R182" s="73"/>
      <c r="S182" s="73"/>
      <c r="T182" s="73"/>
      <c r="U182" s="73"/>
      <c r="V182" s="73"/>
      <c r="W182" s="73"/>
      <c r="X182" s="73"/>
      <c r="Y182" s="73"/>
      <c r="Z182" s="73"/>
      <c r="AA182" s="73"/>
      <c r="AB182" s="73"/>
      <c r="AC182" s="73"/>
      <c r="AD182" s="73"/>
      <c r="AE182" s="73"/>
      <c r="AF182" s="73"/>
      <c r="AG182" s="73"/>
      <c r="AH182" s="73"/>
      <c r="AI182" s="73"/>
      <c r="AJ182" s="73"/>
      <c r="AK182" s="73"/>
      <c r="AL182" s="73"/>
      <c r="AM182" s="73"/>
      <c r="AN182" s="73"/>
      <c r="AO182" s="73"/>
      <c r="AP182" s="73"/>
      <c r="AQ182" s="73"/>
      <c r="AR182" s="73"/>
      <c r="AS182" s="73"/>
      <c r="AT182" s="73"/>
      <c r="AU182" s="73"/>
      <c r="AV182" s="73"/>
      <c r="AW182" s="73"/>
      <c r="AX182" s="73"/>
      <c r="AY182" s="73"/>
      <c r="AZ182" s="73"/>
      <c r="BA182" s="73"/>
      <c r="BB182" s="73"/>
      <c r="BC182" s="73"/>
      <c r="BD182" s="73"/>
      <c r="BE182" s="73"/>
      <c r="BF182" s="73"/>
      <c r="BG182" s="73"/>
      <c r="BH182" s="73"/>
      <c r="BI182" s="73"/>
      <c r="BJ182" s="73"/>
      <c r="BK182" s="73"/>
      <c r="BL182" s="73"/>
      <c r="BM182" s="73"/>
      <c r="BN182" s="73"/>
      <c r="BO182" s="73"/>
      <c r="BP182" s="73"/>
      <c r="BQ182" s="73"/>
      <c r="BR182" s="73"/>
      <c r="BS182" s="73"/>
      <c r="BT182" s="73"/>
      <c r="BU182" s="73"/>
      <c r="BV182" s="73"/>
      <c r="BW182" s="73"/>
      <c r="BX182" s="73"/>
      <c r="BY182" s="73"/>
      <c r="BZ182" s="73"/>
      <c r="CA182" s="73"/>
      <c r="CB182" s="73"/>
      <c r="CC182" s="73"/>
      <c r="CD182" s="73"/>
      <c r="CE182" s="73"/>
      <c r="CF182" s="73"/>
      <c r="CG182" s="73"/>
      <c r="CH182" s="73"/>
      <c r="CI182" s="73"/>
      <c r="CJ182" s="73"/>
      <c r="CK182" s="73"/>
      <c r="CL182" s="73"/>
      <c r="CM182" s="73"/>
      <c r="CN182" s="73"/>
      <c r="CO182" s="73"/>
      <c r="CP182" s="73"/>
      <c r="CQ182" s="73"/>
      <c r="CR182" s="73"/>
      <c r="CS182" s="73"/>
      <c r="CT182" s="73"/>
      <c r="CU182" s="73"/>
      <c r="CV182" s="73"/>
      <c r="CW182" s="73"/>
      <c r="CX182" s="73"/>
      <c r="CY182" s="73"/>
      <c r="CZ182" s="73"/>
      <c r="DA182" s="73"/>
      <c r="DB182" s="73"/>
      <c r="DC182" s="73"/>
      <c r="DD182" s="73"/>
      <c r="DE182" s="73"/>
      <c r="DF182" s="73"/>
      <c r="DG182" s="73"/>
      <c r="DH182" s="73"/>
      <c r="DI182" s="73"/>
      <c r="DJ182" s="73"/>
      <c r="DK182" s="73"/>
      <c r="DL182" s="73"/>
      <c r="DM182" s="73"/>
      <c r="DN182" s="73"/>
      <c r="DO182" s="73"/>
      <c r="DP182" s="73"/>
      <c r="DQ182" s="73"/>
      <c r="DR182" s="73"/>
      <c r="DS182" s="73"/>
      <c r="DT182" s="73"/>
      <c r="DU182" s="73"/>
      <c r="DV182" s="73"/>
      <c r="DW182" s="73"/>
      <c r="DX182" s="73"/>
      <c r="DY182" s="73"/>
      <c r="DZ182" s="73"/>
      <c r="EA182" s="73"/>
      <c r="EB182" s="73"/>
      <c r="EC182" s="73"/>
      <c r="ED182" s="73"/>
      <c r="EE182" s="73"/>
      <c r="EF182" s="73"/>
      <c r="EG182" s="73"/>
      <c r="EH182" s="73"/>
      <c r="EI182" s="73"/>
      <c r="EJ182" s="73"/>
      <c r="EK182" s="73"/>
      <c r="EL182" s="73"/>
      <c r="EM182" s="73"/>
      <c r="EN182" s="73"/>
      <c r="EO182" s="73"/>
      <c r="EP182" s="73"/>
      <c r="EQ182" s="73"/>
      <c r="ER182" s="73"/>
      <c r="ES182" s="73"/>
      <c r="ET182" s="73"/>
      <c r="EU182" s="73"/>
      <c r="EV182" s="73"/>
      <c r="EW182" s="73"/>
      <c r="EX182" s="73"/>
      <c r="EY182" s="73"/>
      <c r="EZ182" s="73"/>
      <c r="FA182" s="73"/>
      <c r="FB182" s="73"/>
      <c r="FC182" s="73"/>
      <c r="FD182" s="73"/>
      <c r="FE182" s="73"/>
      <c r="FF182" s="73"/>
      <c r="FG182" s="73"/>
      <c r="FH182" s="73"/>
      <c r="FI182" s="73"/>
      <c r="FJ182" s="73"/>
      <c r="FK182" s="73"/>
      <c r="FL182" s="73"/>
      <c r="FM182" s="73"/>
      <c r="FN182" s="73"/>
      <c r="FO182" s="73"/>
      <c r="FP182" s="73"/>
      <c r="FQ182" s="73"/>
      <c r="FR182" s="73"/>
      <c r="FS182" s="73"/>
      <c r="FT182" s="73"/>
      <c r="FU182" s="73"/>
      <c r="FV182" s="73"/>
      <c r="FW182" s="73"/>
      <c r="FX182" s="73"/>
      <c r="FY182" s="73"/>
      <c r="FZ182" s="73"/>
      <c r="GA182" s="73"/>
      <c r="GB182" s="73"/>
      <c r="GC182" s="73"/>
      <c r="GD182" s="73"/>
      <c r="GE182" s="73"/>
      <c r="GF182" s="73"/>
      <c r="GG182" s="73"/>
      <c r="GH182" s="73"/>
      <c r="GI182" s="73"/>
      <c r="GJ182" s="73"/>
      <c r="GK182" s="73"/>
      <c r="GL182" s="73"/>
      <c r="GM182" s="73"/>
      <c r="GN182" s="73"/>
      <c r="GO182" s="73"/>
      <c r="GP182" s="73"/>
      <c r="GQ182" s="73"/>
    </row>
    <row r="183" spans="1:199" ht="63" x14ac:dyDescent="0.25">
      <c r="A183" s="272">
        <f>A182+1</f>
        <v>150</v>
      </c>
      <c r="B183" s="56" t="s">
        <v>598</v>
      </c>
      <c r="C183" s="171" t="s">
        <v>202</v>
      </c>
      <c r="D183" s="90">
        <v>12000</v>
      </c>
      <c r="E183" s="90">
        <v>12000</v>
      </c>
      <c r="F183" s="91">
        <f t="shared" si="13"/>
        <v>100</v>
      </c>
      <c r="G183" s="54"/>
      <c r="H183" s="54"/>
      <c r="I183" s="54"/>
      <c r="J183" s="54"/>
      <c r="K183" s="54"/>
      <c r="L183" s="54"/>
      <c r="M183" s="54"/>
      <c r="N183" s="54"/>
      <c r="O183" s="54"/>
      <c r="P183" s="54"/>
      <c r="Q183" s="54"/>
      <c r="R183" s="54"/>
      <c r="S183" s="54"/>
      <c r="T183" s="54"/>
      <c r="U183" s="54"/>
      <c r="V183" s="54"/>
      <c r="W183" s="54"/>
      <c r="X183" s="54"/>
      <c r="Y183" s="54"/>
      <c r="Z183" s="54"/>
      <c r="AA183" s="54"/>
      <c r="AB183" s="54"/>
      <c r="AC183" s="54"/>
      <c r="AD183" s="54"/>
      <c r="AE183" s="54"/>
      <c r="AF183" s="54"/>
      <c r="AG183" s="54"/>
      <c r="AH183" s="54"/>
      <c r="AI183" s="54"/>
      <c r="AJ183" s="54"/>
      <c r="AK183" s="54"/>
      <c r="AL183" s="54"/>
      <c r="AM183" s="54"/>
      <c r="AN183" s="54"/>
      <c r="AO183" s="54"/>
      <c r="AP183" s="54"/>
      <c r="AQ183" s="54"/>
      <c r="AR183" s="54"/>
      <c r="AS183" s="54"/>
      <c r="AT183" s="54"/>
      <c r="AU183" s="54"/>
      <c r="AV183" s="54"/>
      <c r="AW183" s="54"/>
      <c r="AX183" s="54"/>
      <c r="AY183" s="54"/>
      <c r="AZ183" s="54"/>
      <c r="BA183" s="54"/>
      <c r="BB183" s="54"/>
      <c r="BC183" s="54"/>
      <c r="BD183" s="54"/>
      <c r="BE183" s="54"/>
      <c r="BF183" s="54"/>
      <c r="BG183" s="54"/>
      <c r="BH183" s="54"/>
      <c r="BI183" s="54"/>
      <c r="BJ183" s="54"/>
      <c r="BK183" s="54"/>
      <c r="BL183" s="54"/>
      <c r="BM183" s="54"/>
      <c r="BN183" s="54"/>
      <c r="BO183" s="54"/>
      <c r="BP183" s="54"/>
      <c r="BQ183" s="54"/>
      <c r="BR183" s="54"/>
      <c r="BS183" s="54"/>
      <c r="BT183" s="54"/>
      <c r="BU183" s="54"/>
      <c r="BV183" s="54"/>
      <c r="BW183" s="54"/>
      <c r="BX183" s="54"/>
      <c r="BY183" s="54"/>
      <c r="BZ183" s="54"/>
      <c r="CA183" s="54"/>
      <c r="CB183" s="54"/>
      <c r="CC183" s="54"/>
      <c r="CD183" s="54"/>
      <c r="CE183" s="54"/>
      <c r="CF183" s="54"/>
      <c r="CG183" s="54"/>
      <c r="CH183" s="54"/>
      <c r="CI183" s="54"/>
      <c r="CJ183" s="54"/>
      <c r="CK183" s="54"/>
      <c r="CL183" s="54"/>
      <c r="CM183" s="54"/>
      <c r="CN183" s="54"/>
      <c r="CO183" s="54"/>
      <c r="CP183" s="54"/>
      <c r="CQ183" s="54"/>
      <c r="CR183" s="54"/>
      <c r="CS183" s="54"/>
      <c r="CT183" s="54"/>
      <c r="CU183" s="54"/>
      <c r="CV183" s="54"/>
      <c r="CW183" s="54"/>
      <c r="CX183" s="54"/>
      <c r="CY183" s="54"/>
      <c r="CZ183" s="54"/>
      <c r="DA183" s="54"/>
      <c r="DB183" s="54"/>
      <c r="DC183" s="54"/>
      <c r="DD183" s="54"/>
      <c r="DE183" s="54"/>
      <c r="DF183" s="54"/>
      <c r="DG183" s="54"/>
      <c r="DH183" s="54"/>
      <c r="DI183" s="54"/>
      <c r="DJ183" s="54"/>
      <c r="DK183" s="54"/>
      <c r="DL183" s="54"/>
      <c r="DM183" s="54"/>
      <c r="DN183" s="54"/>
      <c r="DO183" s="54"/>
      <c r="DP183" s="54"/>
      <c r="DQ183" s="54"/>
      <c r="DR183" s="54"/>
      <c r="DS183" s="54"/>
      <c r="DT183" s="54"/>
      <c r="DU183" s="54"/>
      <c r="DV183" s="54"/>
      <c r="DW183" s="54"/>
      <c r="DX183" s="54"/>
      <c r="DY183" s="54"/>
      <c r="DZ183" s="54"/>
      <c r="EA183" s="54"/>
      <c r="EB183" s="54"/>
      <c r="EC183" s="54"/>
      <c r="ED183" s="54"/>
      <c r="EE183" s="54"/>
      <c r="EF183" s="54"/>
      <c r="EG183" s="54"/>
      <c r="EH183" s="54"/>
      <c r="EI183" s="54"/>
      <c r="EJ183" s="54"/>
      <c r="EK183" s="54"/>
      <c r="EL183" s="54"/>
      <c r="EM183" s="54"/>
      <c r="EN183" s="54"/>
      <c r="EO183" s="54"/>
      <c r="EP183" s="54"/>
      <c r="EQ183" s="54"/>
      <c r="ER183" s="54"/>
      <c r="ES183" s="54"/>
      <c r="ET183" s="54"/>
      <c r="EU183" s="54"/>
      <c r="EV183" s="54"/>
      <c r="EW183" s="54"/>
      <c r="EX183" s="54"/>
      <c r="EY183" s="54"/>
      <c r="EZ183" s="54"/>
      <c r="FA183" s="54"/>
      <c r="FB183" s="54"/>
      <c r="FC183" s="54"/>
      <c r="FD183" s="54"/>
      <c r="FE183" s="54"/>
      <c r="FF183" s="54"/>
      <c r="FG183" s="54"/>
      <c r="FH183" s="54"/>
      <c r="FI183" s="54"/>
      <c r="FJ183" s="54"/>
      <c r="FK183" s="54"/>
      <c r="FL183" s="54"/>
      <c r="FM183" s="54"/>
      <c r="FN183" s="54"/>
      <c r="FO183" s="54"/>
      <c r="FP183" s="54"/>
      <c r="FQ183" s="54"/>
      <c r="FR183" s="54"/>
      <c r="FS183" s="54"/>
      <c r="FT183" s="54"/>
      <c r="FU183" s="54"/>
      <c r="FV183" s="54"/>
      <c r="FW183" s="54"/>
      <c r="FX183" s="54"/>
      <c r="FY183" s="54"/>
      <c r="FZ183" s="54"/>
      <c r="GA183" s="54"/>
      <c r="GB183" s="54"/>
      <c r="GC183" s="54"/>
      <c r="GD183" s="54"/>
      <c r="GE183" s="54"/>
      <c r="GF183" s="54"/>
      <c r="GG183" s="54"/>
      <c r="GH183" s="54"/>
      <c r="GI183" s="54"/>
      <c r="GJ183" s="54"/>
      <c r="GK183" s="54"/>
      <c r="GL183" s="54"/>
      <c r="GM183" s="54"/>
      <c r="GN183" s="54"/>
      <c r="GO183" s="54"/>
      <c r="GP183" s="54"/>
      <c r="GQ183" s="54"/>
    </row>
    <row r="184" spans="1:199" ht="47.25" x14ac:dyDescent="0.25">
      <c r="A184" s="274"/>
      <c r="B184" s="56" t="s">
        <v>203</v>
      </c>
      <c r="C184" s="57" t="s">
        <v>599</v>
      </c>
      <c r="D184" s="58">
        <v>860</v>
      </c>
      <c r="E184" s="58">
        <v>1101</v>
      </c>
      <c r="F184" s="5">
        <f t="shared" si="13"/>
        <v>128.02325581395348</v>
      </c>
      <c r="G184" s="54"/>
      <c r="H184" s="54"/>
      <c r="I184" s="54"/>
      <c r="J184" s="54"/>
      <c r="K184" s="54"/>
      <c r="L184" s="54"/>
      <c r="M184" s="54"/>
      <c r="N184" s="54"/>
      <c r="O184" s="54"/>
      <c r="P184" s="54"/>
      <c r="Q184" s="54"/>
      <c r="R184" s="54"/>
      <c r="S184" s="54"/>
      <c r="T184" s="54"/>
      <c r="U184" s="54"/>
      <c r="V184" s="54"/>
      <c r="W184" s="54"/>
      <c r="X184" s="54"/>
      <c r="Y184" s="54"/>
      <c r="Z184" s="54"/>
      <c r="AA184" s="54"/>
      <c r="AB184" s="54"/>
      <c r="AC184" s="54"/>
      <c r="AD184" s="54"/>
      <c r="AE184" s="54"/>
      <c r="AF184" s="54"/>
      <c r="AG184" s="54"/>
      <c r="AH184" s="54"/>
      <c r="AI184" s="54"/>
      <c r="AJ184" s="54"/>
      <c r="AK184" s="54"/>
      <c r="AL184" s="54"/>
      <c r="AM184" s="54"/>
      <c r="AN184" s="54"/>
      <c r="AO184" s="54"/>
      <c r="AP184" s="54"/>
      <c r="AQ184" s="54"/>
      <c r="AR184" s="54"/>
      <c r="AS184" s="54"/>
      <c r="AT184" s="54"/>
      <c r="AU184" s="54"/>
      <c r="AV184" s="54"/>
      <c r="AW184" s="54"/>
      <c r="AX184" s="54"/>
      <c r="AY184" s="54"/>
      <c r="AZ184" s="54"/>
      <c r="BA184" s="54"/>
      <c r="BB184" s="54"/>
      <c r="BC184" s="54"/>
      <c r="BD184" s="54"/>
      <c r="BE184" s="54"/>
      <c r="BF184" s="54"/>
      <c r="BG184" s="54"/>
      <c r="BH184" s="54"/>
      <c r="BI184" s="54"/>
      <c r="BJ184" s="54"/>
      <c r="BK184" s="54"/>
      <c r="BL184" s="54"/>
      <c r="BM184" s="54"/>
      <c r="BN184" s="54"/>
      <c r="BO184" s="54"/>
      <c r="BP184" s="54"/>
      <c r="BQ184" s="54"/>
      <c r="BR184" s="54"/>
      <c r="BS184" s="54"/>
      <c r="BT184" s="54"/>
      <c r="BU184" s="54"/>
      <c r="BV184" s="54"/>
      <c r="BW184" s="54"/>
      <c r="BX184" s="54"/>
      <c r="BY184" s="54"/>
      <c r="BZ184" s="54"/>
      <c r="CA184" s="54"/>
      <c r="CB184" s="54"/>
      <c r="CC184" s="54"/>
      <c r="CD184" s="54"/>
      <c r="CE184" s="54"/>
      <c r="CF184" s="54"/>
      <c r="CG184" s="54"/>
      <c r="CH184" s="54"/>
      <c r="CI184" s="54"/>
      <c r="CJ184" s="54"/>
      <c r="CK184" s="54"/>
      <c r="CL184" s="54"/>
      <c r="CM184" s="54"/>
      <c r="CN184" s="54"/>
      <c r="CO184" s="54"/>
      <c r="CP184" s="54"/>
      <c r="CQ184" s="54"/>
      <c r="CR184" s="54"/>
      <c r="CS184" s="54"/>
      <c r="CT184" s="54"/>
      <c r="CU184" s="54"/>
      <c r="CV184" s="54"/>
      <c r="CW184" s="54"/>
      <c r="CX184" s="54"/>
      <c r="CY184" s="54"/>
      <c r="CZ184" s="54"/>
      <c r="DA184" s="54"/>
      <c r="DB184" s="54"/>
      <c r="DC184" s="54"/>
      <c r="DD184" s="54"/>
      <c r="DE184" s="54"/>
      <c r="DF184" s="54"/>
      <c r="DG184" s="54"/>
      <c r="DH184" s="54"/>
      <c r="DI184" s="54"/>
      <c r="DJ184" s="54"/>
      <c r="DK184" s="54"/>
      <c r="DL184" s="54"/>
      <c r="DM184" s="54"/>
      <c r="DN184" s="54"/>
      <c r="DO184" s="54"/>
      <c r="DP184" s="54"/>
      <c r="DQ184" s="54"/>
      <c r="DR184" s="54"/>
      <c r="DS184" s="54"/>
      <c r="DT184" s="54"/>
      <c r="DU184" s="54"/>
      <c r="DV184" s="54"/>
      <c r="DW184" s="54"/>
      <c r="DX184" s="54"/>
      <c r="DY184" s="54"/>
      <c r="DZ184" s="54"/>
      <c r="EA184" s="54"/>
      <c r="EB184" s="54"/>
      <c r="EC184" s="54"/>
      <c r="ED184" s="54"/>
      <c r="EE184" s="54"/>
      <c r="EF184" s="54"/>
      <c r="EG184" s="54"/>
      <c r="EH184" s="54"/>
      <c r="EI184" s="54"/>
      <c r="EJ184" s="54"/>
      <c r="EK184" s="54"/>
      <c r="EL184" s="54"/>
      <c r="EM184" s="54"/>
      <c r="EN184" s="54"/>
      <c r="EO184" s="54"/>
      <c r="EP184" s="54"/>
      <c r="EQ184" s="54"/>
      <c r="ER184" s="54"/>
      <c r="ES184" s="54"/>
      <c r="ET184" s="54"/>
      <c r="EU184" s="54"/>
      <c r="EV184" s="54"/>
      <c r="EW184" s="54"/>
      <c r="EX184" s="54"/>
      <c r="EY184" s="54"/>
      <c r="EZ184" s="54"/>
      <c r="FA184" s="54"/>
      <c r="FB184" s="54"/>
      <c r="FC184" s="54"/>
      <c r="FD184" s="54"/>
      <c r="FE184" s="54"/>
      <c r="FF184" s="54"/>
      <c r="FG184" s="54"/>
      <c r="FH184" s="54"/>
      <c r="FI184" s="54"/>
      <c r="FJ184" s="54"/>
      <c r="FK184" s="54"/>
      <c r="FL184" s="54"/>
      <c r="FM184" s="54"/>
      <c r="FN184" s="54"/>
      <c r="FO184" s="54"/>
      <c r="FP184" s="54"/>
      <c r="FQ184" s="54"/>
      <c r="FR184" s="54"/>
      <c r="FS184" s="54"/>
      <c r="FT184" s="54"/>
      <c r="FU184" s="54"/>
      <c r="FV184" s="54"/>
      <c r="FW184" s="54"/>
      <c r="FX184" s="54"/>
      <c r="FY184" s="54"/>
      <c r="FZ184" s="54"/>
      <c r="GA184" s="54"/>
      <c r="GB184" s="54"/>
      <c r="GC184" s="54"/>
      <c r="GD184" s="54"/>
      <c r="GE184" s="54"/>
      <c r="GF184" s="54"/>
      <c r="GG184" s="54"/>
      <c r="GH184" s="54"/>
      <c r="GI184" s="54"/>
      <c r="GJ184" s="54"/>
      <c r="GK184" s="54"/>
      <c r="GL184" s="54"/>
      <c r="GM184" s="54"/>
      <c r="GN184" s="54"/>
      <c r="GO184" s="54"/>
      <c r="GP184" s="54"/>
      <c r="GQ184" s="54"/>
    </row>
    <row r="185" spans="1:199" ht="64.5" customHeight="1" x14ac:dyDescent="0.25">
      <c r="A185" s="272">
        <f>A183+1</f>
        <v>151</v>
      </c>
      <c r="B185" s="56" t="s">
        <v>601</v>
      </c>
      <c r="C185" s="171" t="s">
        <v>154</v>
      </c>
      <c r="D185" s="91">
        <v>57.5</v>
      </c>
      <c r="E185" s="91">
        <v>57.5</v>
      </c>
      <c r="F185" s="91">
        <f>E185*100/D185</f>
        <v>100</v>
      </c>
      <c r="G185" s="54"/>
      <c r="H185" s="54"/>
      <c r="I185" s="54"/>
      <c r="J185" s="54"/>
      <c r="K185" s="54"/>
      <c r="L185" s="54"/>
      <c r="M185" s="54"/>
      <c r="N185" s="54"/>
      <c r="O185" s="54"/>
      <c r="P185" s="54"/>
      <c r="Q185" s="54"/>
      <c r="R185" s="54"/>
      <c r="S185" s="54"/>
      <c r="T185" s="54"/>
      <c r="U185" s="54"/>
      <c r="V185" s="54"/>
      <c r="W185" s="54"/>
      <c r="X185" s="54"/>
      <c r="Y185" s="54"/>
      <c r="Z185" s="54"/>
      <c r="AA185" s="54"/>
      <c r="AB185" s="54"/>
      <c r="AC185" s="54"/>
      <c r="AD185" s="54"/>
      <c r="AE185" s="54"/>
      <c r="AF185" s="54"/>
      <c r="AG185" s="54"/>
      <c r="AH185" s="54"/>
      <c r="AI185" s="54"/>
      <c r="AJ185" s="54"/>
      <c r="AK185" s="54"/>
      <c r="AL185" s="54"/>
      <c r="AM185" s="54"/>
      <c r="AN185" s="54"/>
      <c r="AO185" s="54"/>
      <c r="AP185" s="54"/>
      <c r="AQ185" s="54"/>
      <c r="AR185" s="54"/>
      <c r="AS185" s="54"/>
      <c r="AT185" s="54"/>
      <c r="AU185" s="54"/>
      <c r="AV185" s="54"/>
      <c r="AW185" s="54"/>
      <c r="AX185" s="54"/>
      <c r="AY185" s="54"/>
      <c r="AZ185" s="54"/>
      <c r="BA185" s="54"/>
      <c r="BB185" s="54"/>
      <c r="BC185" s="54"/>
      <c r="BD185" s="54"/>
      <c r="BE185" s="54"/>
      <c r="BF185" s="54"/>
      <c r="BG185" s="54"/>
      <c r="BH185" s="54"/>
      <c r="BI185" s="54"/>
      <c r="BJ185" s="54"/>
      <c r="BK185" s="54"/>
      <c r="BL185" s="54"/>
      <c r="BM185" s="54"/>
      <c r="BN185" s="54"/>
      <c r="BO185" s="54"/>
      <c r="BP185" s="54"/>
      <c r="BQ185" s="54"/>
      <c r="BR185" s="54"/>
      <c r="BS185" s="54"/>
      <c r="BT185" s="54"/>
      <c r="BU185" s="54"/>
      <c r="BV185" s="54"/>
      <c r="BW185" s="54"/>
      <c r="BX185" s="54"/>
      <c r="BY185" s="54"/>
      <c r="BZ185" s="54"/>
      <c r="CA185" s="54"/>
      <c r="CB185" s="54"/>
      <c r="CC185" s="54"/>
      <c r="CD185" s="54"/>
      <c r="CE185" s="54"/>
      <c r="CF185" s="54"/>
      <c r="CG185" s="54"/>
      <c r="CH185" s="54"/>
      <c r="CI185" s="54"/>
      <c r="CJ185" s="54"/>
      <c r="CK185" s="54"/>
      <c r="CL185" s="54"/>
      <c r="CM185" s="54"/>
      <c r="CN185" s="54"/>
      <c r="CO185" s="54"/>
      <c r="CP185" s="54"/>
      <c r="CQ185" s="54"/>
      <c r="CR185" s="54"/>
      <c r="CS185" s="54"/>
      <c r="CT185" s="54"/>
      <c r="CU185" s="54"/>
      <c r="CV185" s="54"/>
      <c r="CW185" s="54"/>
      <c r="CX185" s="54"/>
      <c r="CY185" s="54"/>
      <c r="CZ185" s="54"/>
      <c r="DA185" s="54"/>
      <c r="DB185" s="54"/>
      <c r="DC185" s="54"/>
      <c r="DD185" s="54"/>
      <c r="DE185" s="54"/>
      <c r="DF185" s="54"/>
      <c r="DG185" s="54"/>
      <c r="DH185" s="54"/>
      <c r="DI185" s="54"/>
      <c r="DJ185" s="54"/>
      <c r="DK185" s="54"/>
      <c r="DL185" s="54"/>
      <c r="DM185" s="54"/>
      <c r="DN185" s="54"/>
      <c r="DO185" s="54"/>
      <c r="DP185" s="54"/>
      <c r="DQ185" s="54"/>
      <c r="DR185" s="54"/>
      <c r="DS185" s="54"/>
      <c r="DT185" s="54"/>
      <c r="DU185" s="54"/>
      <c r="DV185" s="54"/>
      <c r="DW185" s="54"/>
      <c r="DX185" s="54"/>
      <c r="DY185" s="54"/>
      <c r="DZ185" s="54"/>
      <c r="EA185" s="54"/>
      <c r="EB185" s="54"/>
      <c r="EC185" s="54"/>
      <c r="ED185" s="54"/>
      <c r="EE185" s="54"/>
      <c r="EF185" s="54"/>
      <c r="EG185" s="54"/>
      <c r="EH185" s="54"/>
      <c r="EI185" s="54"/>
      <c r="EJ185" s="54"/>
      <c r="EK185" s="54"/>
      <c r="EL185" s="54"/>
      <c r="EM185" s="54"/>
      <c r="EN185" s="54"/>
      <c r="EO185" s="54"/>
      <c r="EP185" s="54"/>
      <c r="EQ185" s="54"/>
      <c r="ER185" s="54"/>
      <c r="ES185" s="54"/>
      <c r="ET185" s="54"/>
      <c r="EU185" s="54"/>
      <c r="EV185" s="54"/>
      <c r="EW185" s="54"/>
      <c r="EX185" s="54"/>
      <c r="EY185" s="54"/>
      <c r="EZ185" s="54"/>
      <c r="FA185" s="54"/>
      <c r="FB185" s="54"/>
      <c r="FC185" s="54"/>
      <c r="FD185" s="54"/>
      <c r="FE185" s="54"/>
      <c r="FF185" s="54"/>
      <c r="FG185" s="54"/>
      <c r="FH185" s="54"/>
      <c r="FI185" s="54"/>
      <c r="FJ185" s="54"/>
      <c r="FK185" s="54"/>
      <c r="FL185" s="54"/>
      <c r="FM185" s="54"/>
      <c r="FN185" s="54"/>
      <c r="FO185" s="54"/>
      <c r="FP185" s="54"/>
      <c r="FQ185" s="54"/>
      <c r="FR185" s="54"/>
      <c r="FS185" s="54"/>
      <c r="FT185" s="54"/>
      <c r="FU185" s="54"/>
      <c r="FV185" s="54"/>
      <c r="FW185" s="54"/>
      <c r="FX185" s="54"/>
      <c r="FY185" s="54"/>
      <c r="FZ185" s="54"/>
      <c r="GA185" s="54"/>
      <c r="GB185" s="54"/>
      <c r="GC185" s="54"/>
      <c r="GD185" s="54"/>
      <c r="GE185" s="54"/>
      <c r="GF185" s="54"/>
      <c r="GG185" s="54"/>
      <c r="GH185" s="54"/>
      <c r="GI185" s="54"/>
      <c r="GJ185" s="54"/>
      <c r="GK185" s="54"/>
      <c r="GL185" s="54"/>
      <c r="GM185" s="54"/>
      <c r="GN185" s="54"/>
      <c r="GO185" s="54"/>
      <c r="GP185" s="54"/>
      <c r="GQ185" s="54"/>
    </row>
    <row r="186" spans="1:199" ht="16.5" customHeight="1" x14ac:dyDescent="0.25">
      <c r="A186" s="274"/>
      <c r="B186" s="56" t="s">
        <v>204</v>
      </c>
      <c r="C186" s="57" t="s">
        <v>100</v>
      </c>
      <c r="D186" s="58">
        <v>1</v>
      </c>
      <c r="E186" s="58">
        <v>1</v>
      </c>
      <c r="F186" s="5">
        <f>E186*100/D186</f>
        <v>100</v>
      </c>
      <c r="G186" s="54"/>
      <c r="H186" s="54"/>
      <c r="I186" s="54"/>
      <c r="J186" s="54"/>
      <c r="K186" s="54"/>
      <c r="L186" s="54"/>
      <c r="M186" s="54"/>
      <c r="N186" s="54"/>
      <c r="O186" s="54"/>
      <c r="P186" s="54"/>
      <c r="Q186" s="54"/>
      <c r="R186" s="54"/>
      <c r="S186" s="54"/>
      <c r="T186" s="54"/>
      <c r="U186" s="54"/>
      <c r="V186" s="54"/>
      <c r="W186" s="54"/>
      <c r="X186" s="54"/>
      <c r="Y186" s="54"/>
      <c r="Z186" s="54"/>
      <c r="AA186" s="54"/>
      <c r="AB186" s="54"/>
      <c r="AC186" s="54"/>
      <c r="AD186" s="54"/>
      <c r="AE186" s="54"/>
      <c r="AF186" s="54"/>
      <c r="AG186" s="54"/>
      <c r="AH186" s="54"/>
      <c r="AI186" s="54"/>
      <c r="AJ186" s="54"/>
      <c r="AK186" s="54"/>
      <c r="AL186" s="54"/>
      <c r="AM186" s="54"/>
      <c r="AN186" s="54"/>
      <c r="AO186" s="54"/>
      <c r="AP186" s="54"/>
      <c r="AQ186" s="54"/>
      <c r="AR186" s="54"/>
      <c r="AS186" s="54"/>
      <c r="AT186" s="54"/>
      <c r="AU186" s="54"/>
      <c r="AV186" s="54"/>
      <c r="AW186" s="54"/>
      <c r="AX186" s="54"/>
      <c r="AY186" s="54"/>
      <c r="AZ186" s="54"/>
      <c r="BA186" s="54"/>
      <c r="BB186" s="54"/>
      <c r="BC186" s="54"/>
      <c r="BD186" s="54"/>
      <c r="BE186" s="54"/>
      <c r="BF186" s="54"/>
      <c r="BG186" s="54"/>
      <c r="BH186" s="54"/>
      <c r="BI186" s="54"/>
      <c r="BJ186" s="54"/>
      <c r="BK186" s="54"/>
      <c r="BL186" s="54"/>
      <c r="BM186" s="54"/>
      <c r="BN186" s="54"/>
      <c r="BO186" s="54"/>
      <c r="BP186" s="54"/>
      <c r="BQ186" s="54"/>
      <c r="BR186" s="54"/>
      <c r="BS186" s="54"/>
      <c r="BT186" s="54"/>
      <c r="BU186" s="54"/>
      <c r="BV186" s="54"/>
      <c r="BW186" s="54"/>
      <c r="BX186" s="54"/>
      <c r="BY186" s="54"/>
      <c r="BZ186" s="54"/>
      <c r="CA186" s="54"/>
      <c r="CB186" s="54"/>
      <c r="CC186" s="54"/>
      <c r="CD186" s="54"/>
      <c r="CE186" s="54"/>
      <c r="CF186" s="54"/>
      <c r="CG186" s="54"/>
      <c r="CH186" s="54"/>
      <c r="CI186" s="54"/>
      <c r="CJ186" s="54"/>
      <c r="CK186" s="54"/>
      <c r="CL186" s="54"/>
      <c r="CM186" s="54"/>
      <c r="CN186" s="54"/>
      <c r="CO186" s="54"/>
      <c r="CP186" s="54"/>
      <c r="CQ186" s="54"/>
      <c r="CR186" s="54"/>
      <c r="CS186" s="54"/>
      <c r="CT186" s="54"/>
      <c r="CU186" s="54"/>
      <c r="CV186" s="54"/>
      <c r="CW186" s="54"/>
      <c r="CX186" s="54"/>
      <c r="CY186" s="54"/>
      <c r="CZ186" s="54"/>
      <c r="DA186" s="54"/>
      <c r="DB186" s="54"/>
      <c r="DC186" s="54"/>
      <c r="DD186" s="54"/>
      <c r="DE186" s="54"/>
      <c r="DF186" s="54"/>
      <c r="DG186" s="54"/>
      <c r="DH186" s="54"/>
      <c r="DI186" s="54"/>
      <c r="DJ186" s="54"/>
      <c r="DK186" s="54"/>
      <c r="DL186" s="54"/>
      <c r="DM186" s="54"/>
      <c r="DN186" s="54"/>
      <c r="DO186" s="54"/>
      <c r="DP186" s="54"/>
      <c r="DQ186" s="54"/>
      <c r="DR186" s="54"/>
      <c r="DS186" s="54"/>
      <c r="DT186" s="54"/>
      <c r="DU186" s="54"/>
      <c r="DV186" s="54"/>
      <c r="DW186" s="54"/>
      <c r="DX186" s="54"/>
      <c r="DY186" s="54"/>
      <c r="DZ186" s="54"/>
      <c r="EA186" s="54"/>
      <c r="EB186" s="54"/>
      <c r="EC186" s="54"/>
      <c r="ED186" s="54"/>
      <c r="EE186" s="54"/>
      <c r="EF186" s="54"/>
      <c r="EG186" s="54"/>
      <c r="EH186" s="54"/>
      <c r="EI186" s="54"/>
      <c r="EJ186" s="54"/>
      <c r="EK186" s="54"/>
      <c r="EL186" s="54"/>
      <c r="EM186" s="54"/>
      <c r="EN186" s="54"/>
      <c r="EO186" s="54"/>
      <c r="EP186" s="54"/>
      <c r="EQ186" s="54"/>
      <c r="ER186" s="54"/>
      <c r="ES186" s="54"/>
      <c r="ET186" s="54"/>
      <c r="EU186" s="54"/>
      <c r="EV186" s="54"/>
      <c r="EW186" s="54"/>
      <c r="EX186" s="54"/>
      <c r="EY186" s="54"/>
      <c r="EZ186" s="54"/>
      <c r="FA186" s="54"/>
      <c r="FB186" s="54"/>
      <c r="FC186" s="54"/>
      <c r="FD186" s="54"/>
      <c r="FE186" s="54"/>
      <c r="FF186" s="54"/>
      <c r="FG186" s="54"/>
      <c r="FH186" s="54"/>
      <c r="FI186" s="54"/>
      <c r="FJ186" s="54"/>
      <c r="FK186" s="54"/>
      <c r="FL186" s="54"/>
      <c r="FM186" s="54"/>
      <c r="FN186" s="54"/>
      <c r="FO186" s="54"/>
      <c r="FP186" s="54"/>
      <c r="FQ186" s="54"/>
      <c r="FR186" s="54"/>
      <c r="FS186" s="54"/>
      <c r="FT186" s="54"/>
      <c r="FU186" s="54"/>
      <c r="FV186" s="54"/>
      <c r="FW186" s="54"/>
      <c r="FX186" s="54"/>
      <c r="FY186" s="54"/>
      <c r="FZ186" s="54"/>
      <c r="GA186" s="54"/>
      <c r="GB186" s="54"/>
      <c r="GC186" s="54"/>
      <c r="GD186" s="54"/>
      <c r="GE186" s="54"/>
      <c r="GF186" s="54"/>
      <c r="GG186" s="54"/>
      <c r="GH186" s="54"/>
      <c r="GI186" s="54"/>
      <c r="GJ186" s="54"/>
      <c r="GK186" s="54"/>
      <c r="GL186" s="54"/>
      <c r="GM186" s="54"/>
      <c r="GN186" s="54"/>
      <c r="GO186" s="54"/>
      <c r="GP186" s="54"/>
      <c r="GQ186" s="54"/>
    </row>
    <row r="187" spans="1:199" ht="48" customHeight="1" x14ac:dyDescent="0.25">
      <c r="A187" s="272">
        <f>A185+1</f>
        <v>152</v>
      </c>
      <c r="B187" s="306" t="s">
        <v>602</v>
      </c>
      <c r="C187" s="171" t="s">
        <v>600</v>
      </c>
      <c r="D187" s="90">
        <v>19798</v>
      </c>
      <c r="E187" s="90">
        <v>19034</v>
      </c>
      <c r="F187" s="91">
        <f>E187*100/D187</f>
        <v>96.141024345893527</v>
      </c>
      <c r="G187" s="54"/>
      <c r="H187" s="54"/>
      <c r="I187" s="54"/>
      <c r="J187" s="54"/>
      <c r="K187" s="54"/>
      <c r="L187" s="54"/>
      <c r="M187" s="54"/>
      <c r="N187" s="54"/>
      <c r="O187" s="54"/>
      <c r="P187" s="54"/>
      <c r="Q187" s="54"/>
      <c r="R187" s="54"/>
      <c r="S187" s="54"/>
      <c r="T187" s="54"/>
      <c r="U187" s="54"/>
      <c r="V187" s="54"/>
      <c r="W187" s="54"/>
      <c r="X187" s="54"/>
      <c r="Y187" s="54"/>
      <c r="Z187" s="54"/>
      <c r="AA187" s="54"/>
      <c r="AB187" s="54"/>
      <c r="AC187" s="54"/>
      <c r="AD187" s="54"/>
      <c r="AE187" s="54"/>
      <c r="AF187" s="54"/>
      <c r="AG187" s="54"/>
      <c r="AH187" s="54"/>
      <c r="AI187" s="54"/>
      <c r="AJ187" s="54"/>
      <c r="AK187" s="54"/>
      <c r="AL187" s="54"/>
      <c r="AM187" s="54"/>
      <c r="AN187" s="54"/>
      <c r="AO187" s="54"/>
      <c r="AP187" s="54"/>
      <c r="AQ187" s="54"/>
      <c r="AR187" s="54"/>
      <c r="AS187" s="54"/>
      <c r="AT187" s="54"/>
      <c r="AU187" s="54"/>
      <c r="AV187" s="54"/>
      <c r="AW187" s="54"/>
      <c r="AX187" s="54"/>
      <c r="AY187" s="54"/>
      <c r="AZ187" s="54"/>
      <c r="BA187" s="54"/>
      <c r="BB187" s="54"/>
      <c r="BC187" s="54"/>
      <c r="BD187" s="54"/>
      <c r="BE187" s="54"/>
      <c r="BF187" s="54"/>
      <c r="BG187" s="54"/>
      <c r="BH187" s="54"/>
      <c r="BI187" s="54"/>
      <c r="BJ187" s="54"/>
      <c r="BK187" s="54"/>
      <c r="BL187" s="54"/>
      <c r="BM187" s="54"/>
      <c r="BN187" s="54"/>
      <c r="BO187" s="54"/>
      <c r="BP187" s="54"/>
      <c r="BQ187" s="54"/>
      <c r="BR187" s="54"/>
      <c r="BS187" s="54"/>
      <c r="BT187" s="54"/>
      <c r="BU187" s="54"/>
      <c r="BV187" s="54"/>
      <c r="BW187" s="54"/>
      <c r="BX187" s="54"/>
      <c r="BY187" s="54"/>
      <c r="BZ187" s="54"/>
      <c r="CA187" s="54"/>
      <c r="CB187" s="54"/>
      <c r="CC187" s="54"/>
      <c r="CD187" s="54"/>
      <c r="CE187" s="54"/>
      <c r="CF187" s="54"/>
      <c r="CG187" s="54"/>
      <c r="CH187" s="54"/>
      <c r="CI187" s="54"/>
      <c r="CJ187" s="54"/>
      <c r="CK187" s="54"/>
      <c r="CL187" s="54"/>
      <c r="CM187" s="54"/>
      <c r="CN187" s="54"/>
      <c r="CO187" s="54"/>
      <c r="CP187" s="54"/>
      <c r="CQ187" s="54"/>
      <c r="CR187" s="54"/>
      <c r="CS187" s="54"/>
      <c r="CT187" s="54"/>
      <c r="CU187" s="54"/>
      <c r="CV187" s="54"/>
      <c r="CW187" s="54"/>
      <c r="CX187" s="54"/>
      <c r="CY187" s="54"/>
      <c r="CZ187" s="54"/>
      <c r="DA187" s="54"/>
      <c r="DB187" s="54"/>
      <c r="DC187" s="54"/>
      <c r="DD187" s="54"/>
      <c r="DE187" s="54"/>
      <c r="DF187" s="54"/>
      <c r="DG187" s="54"/>
      <c r="DH187" s="54"/>
      <c r="DI187" s="54"/>
      <c r="DJ187" s="54"/>
      <c r="DK187" s="54"/>
      <c r="DL187" s="54"/>
      <c r="DM187" s="54"/>
      <c r="DN187" s="54"/>
      <c r="DO187" s="54"/>
      <c r="DP187" s="54"/>
      <c r="DQ187" s="54"/>
      <c r="DR187" s="54"/>
      <c r="DS187" s="54"/>
      <c r="DT187" s="54"/>
      <c r="DU187" s="54"/>
      <c r="DV187" s="54"/>
      <c r="DW187" s="54"/>
      <c r="DX187" s="54"/>
      <c r="DY187" s="54"/>
      <c r="DZ187" s="54"/>
      <c r="EA187" s="54"/>
      <c r="EB187" s="54"/>
      <c r="EC187" s="54"/>
      <c r="ED187" s="54"/>
      <c r="EE187" s="54"/>
      <c r="EF187" s="54"/>
      <c r="EG187" s="54"/>
      <c r="EH187" s="54"/>
      <c r="EI187" s="54"/>
      <c r="EJ187" s="54"/>
      <c r="EK187" s="54"/>
      <c r="EL187" s="54"/>
      <c r="EM187" s="54"/>
      <c r="EN187" s="54"/>
      <c r="EO187" s="54"/>
      <c r="EP187" s="54"/>
      <c r="EQ187" s="54"/>
      <c r="ER187" s="54"/>
      <c r="ES187" s="54"/>
      <c r="ET187" s="54"/>
      <c r="EU187" s="54"/>
      <c r="EV187" s="54"/>
      <c r="EW187" s="54"/>
      <c r="EX187" s="54"/>
      <c r="EY187" s="54"/>
      <c r="EZ187" s="54"/>
      <c r="FA187" s="54"/>
      <c r="FB187" s="54"/>
      <c r="FC187" s="54"/>
      <c r="FD187" s="54"/>
      <c r="FE187" s="54"/>
      <c r="FF187" s="54"/>
      <c r="FG187" s="54"/>
      <c r="FH187" s="54"/>
      <c r="FI187" s="54"/>
      <c r="FJ187" s="54"/>
      <c r="FK187" s="54"/>
      <c r="FL187" s="54"/>
      <c r="FM187" s="54"/>
      <c r="FN187" s="54"/>
      <c r="FO187" s="54"/>
      <c r="FP187" s="54"/>
      <c r="FQ187" s="54"/>
      <c r="FR187" s="54"/>
      <c r="FS187" s="54"/>
      <c r="FT187" s="54"/>
      <c r="FU187" s="54"/>
      <c r="FV187" s="54"/>
      <c r="FW187" s="54"/>
      <c r="FX187" s="54"/>
      <c r="FY187" s="54"/>
      <c r="FZ187" s="54"/>
      <c r="GA187" s="54"/>
      <c r="GB187" s="54"/>
      <c r="GC187" s="54"/>
      <c r="GD187" s="54"/>
      <c r="GE187" s="54"/>
      <c r="GF187" s="54"/>
      <c r="GG187" s="54"/>
      <c r="GH187" s="54"/>
      <c r="GI187" s="54"/>
      <c r="GJ187" s="54"/>
      <c r="GK187" s="54"/>
      <c r="GL187" s="54"/>
      <c r="GM187" s="54"/>
      <c r="GN187" s="54"/>
      <c r="GO187" s="54"/>
      <c r="GP187" s="54"/>
      <c r="GQ187" s="54"/>
    </row>
    <row r="188" spans="1:199" ht="16.5" customHeight="1" x14ac:dyDescent="0.25">
      <c r="A188" s="274"/>
      <c r="B188" s="298"/>
      <c r="C188" s="57" t="s">
        <v>205</v>
      </c>
      <c r="D188" s="58">
        <v>310</v>
      </c>
      <c r="E188" s="58">
        <v>305</v>
      </c>
      <c r="F188" s="5">
        <f>E188*100/D188</f>
        <v>98.387096774193552</v>
      </c>
      <c r="G188" s="54"/>
      <c r="H188" s="54"/>
      <c r="I188" s="54"/>
      <c r="J188" s="54"/>
      <c r="K188" s="54"/>
      <c r="L188" s="54"/>
      <c r="M188" s="54"/>
      <c r="N188" s="54"/>
      <c r="O188" s="54"/>
      <c r="P188" s="54"/>
      <c r="Q188" s="54"/>
      <c r="R188" s="54"/>
      <c r="S188" s="54"/>
      <c r="T188" s="54"/>
      <c r="U188" s="54"/>
      <c r="V188" s="54"/>
      <c r="W188" s="54"/>
      <c r="X188" s="54"/>
      <c r="Y188" s="54"/>
      <c r="Z188" s="54"/>
      <c r="AA188" s="54"/>
      <c r="AB188" s="54"/>
      <c r="AC188" s="54"/>
      <c r="AD188" s="54"/>
      <c r="AE188" s="54"/>
      <c r="AF188" s="54"/>
      <c r="AG188" s="54"/>
      <c r="AH188" s="54"/>
      <c r="AI188" s="54"/>
      <c r="AJ188" s="54"/>
      <c r="AK188" s="54"/>
      <c r="AL188" s="54"/>
      <c r="AM188" s="54"/>
      <c r="AN188" s="54"/>
      <c r="AO188" s="54"/>
      <c r="AP188" s="54"/>
      <c r="AQ188" s="54"/>
      <c r="AR188" s="54"/>
      <c r="AS188" s="54"/>
      <c r="AT188" s="54"/>
      <c r="AU188" s="54"/>
      <c r="AV188" s="54"/>
      <c r="AW188" s="54"/>
      <c r="AX188" s="54"/>
      <c r="AY188" s="54"/>
      <c r="AZ188" s="54"/>
      <c r="BA188" s="54"/>
      <c r="BB188" s="54"/>
      <c r="BC188" s="54"/>
      <c r="BD188" s="54"/>
      <c r="BE188" s="54"/>
      <c r="BF188" s="54"/>
      <c r="BG188" s="54"/>
      <c r="BH188" s="54"/>
      <c r="BI188" s="54"/>
      <c r="BJ188" s="54"/>
      <c r="BK188" s="54"/>
      <c r="BL188" s="54"/>
      <c r="BM188" s="54"/>
      <c r="BN188" s="54"/>
      <c r="BO188" s="54"/>
      <c r="BP188" s="54"/>
      <c r="BQ188" s="54"/>
      <c r="BR188" s="54"/>
      <c r="BS188" s="54"/>
      <c r="BT188" s="54"/>
      <c r="BU188" s="54"/>
      <c r="BV188" s="54"/>
      <c r="BW188" s="54"/>
      <c r="BX188" s="54"/>
      <c r="BY188" s="54"/>
      <c r="BZ188" s="54"/>
      <c r="CA188" s="54"/>
      <c r="CB188" s="54"/>
      <c r="CC188" s="54"/>
      <c r="CD188" s="54"/>
      <c r="CE188" s="54"/>
      <c r="CF188" s="54"/>
      <c r="CG188" s="54"/>
      <c r="CH188" s="54"/>
      <c r="CI188" s="54"/>
      <c r="CJ188" s="54"/>
      <c r="CK188" s="54"/>
      <c r="CL188" s="54"/>
      <c r="CM188" s="54"/>
      <c r="CN188" s="54"/>
      <c r="CO188" s="54"/>
      <c r="CP188" s="54"/>
      <c r="CQ188" s="54"/>
      <c r="CR188" s="54"/>
      <c r="CS188" s="54"/>
      <c r="CT188" s="54"/>
      <c r="CU188" s="54"/>
      <c r="CV188" s="54"/>
      <c r="CW188" s="54"/>
      <c r="CX188" s="54"/>
      <c r="CY188" s="54"/>
      <c r="CZ188" s="54"/>
      <c r="DA188" s="54"/>
      <c r="DB188" s="54"/>
      <c r="DC188" s="54"/>
      <c r="DD188" s="54"/>
      <c r="DE188" s="54"/>
      <c r="DF188" s="54"/>
      <c r="DG188" s="54"/>
      <c r="DH188" s="54"/>
      <c r="DI188" s="54"/>
      <c r="DJ188" s="54"/>
      <c r="DK188" s="54"/>
      <c r="DL188" s="54"/>
      <c r="DM188" s="54"/>
      <c r="DN188" s="54"/>
      <c r="DO188" s="54"/>
      <c r="DP188" s="54"/>
      <c r="DQ188" s="54"/>
      <c r="DR188" s="54"/>
      <c r="DS188" s="54"/>
      <c r="DT188" s="54"/>
      <c r="DU188" s="54"/>
      <c r="DV188" s="54"/>
      <c r="DW188" s="54"/>
      <c r="DX188" s="54"/>
      <c r="DY188" s="54"/>
      <c r="DZ188" s="54"/>
      <c r="EA188" s="54"/>
      <c r="EB188" s="54"/>
      <c r="EC188" s="54"/>
      <c r="ED188" s="54"/>
      <c r="EE188" s="54"/>
      <c r="EF188" s="54"/>
      <c r="EG188" s="54"/>
      <c r="EH188" s="54"/>
      <c r="EI188" s="54"/>
      <c r="EJ188" s="54"/>
      <c r="EK188" s="54"/>
      <c r="EL188" s="54"/>
      <c r="EM188" s="54"/>
      <c r="EN188" s="54"/>
      <c r="EO188" s="54"/>
      <c r="EP188" s="54"/>
      <c r="EQ188" s="54"/>
      <c r="ER188" s="54"/>
      <c r="ES188" s="54"/>
      <c r="ET188" s="54"/>
      <c r="EU188" s="54"/>
      <c r="EV188" s="54"/>
      <c r="EW188" s="54"/>
      <c r="EX188" s="54"/>
      <c r="EY188" s="54"/>
      <c r="EZ188" s="54"/>
      <c r="FA188" s="54"/>
      <c r="FB188" s="54"/>
      <c r="FC188" s="54"/>
      <c r="FD188" s="54"/>
      <c r="FE188" s="54"/>
      <c r="FF188" s="54"/>
      <c r="FG188" s="54"/>
      <c r="FH188" s="54"/>
      <c r="FI188" s="54"/>
      <c r="FJ188" s="54"/>
      <c r="FK188" s="54"/>
      <c r="FL188" s="54"/>
      <c r="FM188" s="54"/>
      <c r="FN188" s="54"/>
      <c r="FO188" s="54"/>
      <c r="FP188" s="54"/>
      <c r="FQ188" s="54"/>
      <c r="FR188" s="54"/>
      <c r="FS188" s="54"/>
      <c r="FT188" s="54"/>
      <c r="FU188" s="54"/>
      <c r="FV188" s="54"/>
      <c r="FW188" s="54"/>
      <c r="FX188" s="54"/>
      <c r="FY188" s="54"/>
      <c r="FZ188" s="54"/>
      <c r="GA188" s="54"/>
      <c r="GB188" s="54"/>
      <c r="GC188" s="54"/>
      <c r="GD188" s="54"/>
      <c r="GE188" s="54"/>
      <c r="GF188" s="54"/>
      <c r="GG188" s="54"/>
      <c r="GH188" s="54"/>
      <c r="GI188" s="54"/>
      <c r="GJ188" s="54"/>
      <c r="GK188" s="54"/>
      <c r="GL188" s="54"/>
      <c r="GM188" s="54"/>
      <c r="GN188" s="54"/>
      <c r="GO188" s="54"/>
      <c r="GP188" s="54"/>
      <c r="GQ188" s="54"/>
    </row>
    <row r="189" spans="1:199" ht="32.25" customHeight="1" x14ac:dyDescent="0.25">
      <c r="A189" s="88">
        <f>A187+1</f>
        <v>153</v>
      </c>
      <c r="B189" s="275" t="s">
        <v>206</v>
      </c>
      <c r="C189" s="275"/>
      <c r="D189" s="275"/>
      <c r="E189" s="275"/>
      <c r="F189" s="275"/>
      <c r="G189" s="54"/>
      <c r="H189" s="54"/>
      <c r="I189" s="54"/>
      <c r="J189" s="54"/>
      <c r="K189" s="54"/>
      <c r="L189" s="54"/>
      <c r="M189" s="54"/>
      <c r="N189" s="54"/>
      <c r="O189" s="54"/>
      <c r="P189" s="54"/>
      <c r="Q189" s="54"/>
      <c r="R189" s="54"/>
      <c r="S189" s="54"/>
      <c r="T189" s="54"/>
      <c r="U189" s="54"/>
      <c r="V189" s="54"/>
      <c r="W189" s="54"/>
      <c r="X189" s="54"/>
      <c r="Y189" s="54"/>
      <c r="Z189" s="54"/>
      <c r="AA189" s="54"/>
      <c r="AB189" s="54"/>
      <c r="AC189" s="54"/>
      <c r="AD189" s="54"/>
      <c r="AE189" s="54"/>
      <c r="AF189" s="54"/>
      <c r="AG189" s="54"/>
      <c r="AH189" s="54"/>
      <c r="AI189" s="54"/>
      <c r="AJ189" s="54"/>
      <c r="AK189" s="54"/>
      <c r="AL189" s="54"/>
      <c r="AM189" s="54"/>
      <c r="AN189" s="54"/>
      <c r="AO189" s="54"/>
      <c r="AP189" s="54"/>
      <c r="AQ189" s="54"/>
      <c r="AR189" s="54"/>
      <c r="AS189" s="54"/>
      <c r="AT189" s="54"/>
      <c r="AU189" s="54"/>
      <c r="AV189" s="54"/>
      <c r="AW189" s="54"/>
      <c r="AX189" s="54"/>
      <c r="AY189" s="54"/>
      <c r="AZ189" s="54"/>
      <c r="BA189" s="54"/>
      <c r="BB189" s="54"/>
      <c r="BC189" s="54"/>
      <c r="BD189" s="54"/>
      <c r="BE189" s="54"/>
      <c r="BF189" s="54"/>
      <c r="BG189" s="54"/>
      <c r="BH189" s="54"/>
      <c r="BI189" s="54"/>
      <c r="BJ189" s="54"/>
      <c r="BK189" s="54"/>
      <c r="BL189" s="54"/>
      <c r="BM189" s="54"/>
      <c r="BN189" s="54"/>
      <c r="BO189" s="54"/>
      <c r="BP189" s="54"/>
      <c r="BQ189" s="54"/>
      <c r="BR189" s="54"/>
      <c r="BS189" s="54"/>
      <c r="BT189" s="54"/>
      <c r="BU189" s="54"/>
      <c r="BV189" s="54"/>
      <c r="BW189" s="54"/>
      <c r="BX189" s="54"/>
      <c r="BY189" s="54"/>
      <c r="BZ189" s="54"/>
      <c r="CA189" s="54"/>
      <c r="CB189" s="54"/>
      <c r="CC189" s="54"/>
      <c r="CD189" s="54"/>
      <c r="CE189" s="54"/>
      <c r="CF189" s="54"/>
      <c r="CG189" s="54"/>
      <c r="CH189" s="54"/>
      <c r="CI189" s="54"/>
      <c r="CJ189" s="54"/>
      <c r="CK189" s="54"/>
      <c r="CL189" s="54"/>
      <c r="CM189" s="54"/>
      <c r="CN189" s="54"/>
      <c r="CO189" s="54"/>
      <c r="CP189" s="54"/>
      <c r="CQ189" s="54"/>
      <c r="CR189" s="54"/>
      <c r="CS189" s="54"/>
      <c r="CT189" s="54"/>
      <c r="CU189" s="54"/>
      <c r="CV189" s="54"/>
      <c r="CW189" s="54"/>
      <c r="CX189" s="54"/>
      <c r="CY189" s="54"/>
      <c r="CZ189" s="54"/>
      <c r="DA189" s="54"/>
      <c r="DB189" s="54"/>
      <c r="DC189" s="54"/>
      <c r="DD189" s="54"/>
      <c r="DE189" s="54"/>
      <c r="DF189" s="54"/>
      <c r="DG189" s="54"/>
      <c r="DH189" s="54"/>
      <c r="DI189" s="54"/>
      <c r="DJ189" s="54"/>
      <c r="DK189" s="54"/>
      <c r="DL189" s="54"/>
      <c r="DM189" s="54"/>
      <c r="DN189" s="54"/>
      <c r="DO189" s="54"/>
      <c r="DP189" s="54"/>
      <c r="DQ189" s="54"/>
      <c r="DR189" s="54"/>
      <c r="DS189" s="54"/>
      <c r="DT189" s="54"/>
      <c r="DU189" s="54"/>
      <c r="DV189" s="54"/>
      <c r="DW189" s="54"/>
      <c r="DX189" s="54"/>
      <c r="DY189" s="54"/>
      <c r="DZ189" s="54"/>
      <c r="EA189" s="54"/>
      <c r="EB189" s="54"/>
      <c r="EC189" s="54"/>
      <c r="ED189" s="54"/>
      <c r="EE189" s="54"/>
      <c r="EF189" s="54"/>
      <c r="EG189" s="54"/>
      <c r="EH189" s="54"/>
      <c r="EI189" s="54"/>
      <c r="EJ189" s="54"/>
      <c r="EK189" s="54"/>
      <c r="EL189" s="54"/>
      <c r="EM189" s="54"/>
      <c r="EN189" s="54"/>
      <c r="EO189" s="54"/>
      <c r="EP189" s="54"/>
      <c r="EQ189" s="54"/>
      <c r="ER189" s="54"/>
      <c r="ES189" s="54"/>
      <c r="ET189" s="54"/>
      <c r="EU189" s="54"/>
      <c r="EV189" s="54"/>
      <c r="EW189" s="54"/>
      <c r="EX189" s="54"/>
      <c r="EY189" s="54"/>
      <c r="EZ189" s="54"/>
      <c r="FA189" s="54"/>
      <c r="FB189" s="54"/>
      <c r="FC189" s="54"/>
      <c r="FD189" s="54"/>
      <c r="FE189" s="54"/>
      <c r="FF189" s="54"/>
      <c r="FG189" s="54"/>
      <c r="FH189" s="54"/>
      <c r="FI189" s="54"/>
      <c r="FJ189" s="54"/>
      <c r="FK189" s="54"/>
      <c r="FL189" s="54"/>
      <c r="FM189" s="54"/>
      <c r="FN189" s="54"/>
      <c r="FO189" s="54"/>
      <c r="FP189" s="54"/>
      <c r="FQ189" s="54"/>
      <c r="FR189" s="54"/>
      <c r="FS189" s="54"/>
      <c r="FT189" s="54"/>
      <c r="FU189" s="54"/>
      <c r="FV189" s="54"/>
      <c r="FW189" s="54"/>
      <c r="FX189" s="54"/>
      <c r="FY189" s="54"/>
      <c r="FZ189" s="54"/>
      <c r="GA189" s="54"/>
      <c r="GB189" s="54"/>
      <c r="GC189" s="54"/>
      <c r="GD189" s="54"/>
      <c r="GE189" s="54"/>
      <c r="GF189" s="54"/>
      <c r="GG189" s="54"/>
      <c r="GH189" s="54"/>
      <c r="GI189" s="54"/>
      <c r="GJ189" s="54"/>
      <c r="GK189" s="54"/>
      <c r="GL189" s="54"/>
      <c r="GM189" s="54"/>
      <c r="GN189" s="54"/>
      <c r="GO189" s="54"/>
      <c r="GP189" s="54"/>
      <c r="GQ189" s="54"/>
    </row>
    <row r="190" spans="1:199" ht="141" customHeight="1" x14ac:dyDescent="0.25">
      <c r="A190" s="88">
        <f>A189+1</f>
        <v>154</v>
      </c>
      <c r="B190" s="87" t="s">
        <v>603</v>
      </c>
      <c r="C190" s="57" t="s">
        <v>207</v>
      </c>
      <c r="D190" s="58">
        <v>39</v>
      </c>
      <c r="E190" s="58">
        <v>39</v>
      </c>
      <c r="F190" s="5">
        <f>E190*100/D190</f>
        <v>100</v>
      </c>
      <c r="G190" s="54"/>
      <c r="H190" s="54"/>
      <c r="I190" s="54"/>
      <c r="J190" s="54"/>
      <c r="K190" s="54"/>
      <c r="L190" s="54"/>
      <c r="M190" s="54"/>
      <c r="N190" s="54"/>
      <c r="O190" s="54"/>
      <c r="P190" s="54"/>
      <c r="Q190" s="54"/>
      <c r="R190" s="54"/>
      <c r="S190" s="54"/>
      <c r="T190" s="54"/>
      <c r="U190" s="54"/>
      <c r="V190" s="54"/>
      <c r="W190" s="54"/>
      <c r="X190" s="54"/>
      <c r="Y190" s="54"/>
      <c r="Z190" s="54"/>
      <c r="AA190" s="54"/>
      <c r="AB190" s="54"/>
      <c r="AC190" s="54"/>
      <c r="AD190" s="54"/>
      <c r="AE190" s="54"/>
      <c r="AF190" s="54"/>
      <c r="AG190" s="54"/>
      <c r="AH190" s="54"/>
      <c r="AI190" s="54"/>
      <c r="AJ190" s="54"/>
      <c r="AK190" s="54"/>
      <c r="AL190" s="54"/>
      <c r="AM190" s="54"/>
      <c r="AN190" s="54"/>
      <c r="AO190" s="54"/>
      <c r="AP190" s="54"/>
      <c r="AQ190" s="54"/>
      <c r="AR190" s="54"/>
      <c r="AS190" s="54"/>
      <c r="AT190" s="54"/>
      <c r="AU190" s="54"/>
      <c r="AV190" s="54"/>
      <c r="AW190" s="54"/>
      <c r="AX190" s="54"/>
      <c r="AY190" s="54"/>
      <c r="AZ190" s="54"/>
      <c r="BA190" s="54"/>
      <c r="BB190" s="54"/>
      <c r="BC190" s="54"/>
      <c r="BD190" s="54"/>
      <c r="BE190" s="54"/>
      <c r="BF190" s="54"/>
      <c r="BG190" s="54"/>
      <c r="BH190" s="54"/>
      <c r="BI190" s="54"/>
      <c r="BJ190" s="54"/>
      <c r="BK190" s="54"/>
      <c r="BL190" s="54"/>
      <c r="BM190" s="54"/>
      <c r="BN190" s="54"/>
      <c r="BO190" s="54"/>
      <c r="BP190" s="54"/>
      <c r="BQ190" s="54"/>
      <c r="BR190" s="54"/>
      <c r="BS190" s="54"/>
      <c r="BT190" s="54"/>
      <c r="BU190" s="54"/>
      <c r="BV190" s="54"/>
      <c r="BW190" s="54"/>
      <c r="BX190" s="54"/>
      <c r="BY190" s="54"/>
      <c r="BZ190" s="54"/>
      <c r="CA190" s="54"/>
      <c r="CB190" s="54"/>
      <c r="CC190" s="54"/>
      <c r="CD190" s="54"/>
      <c r="CE190" s="54"/>
      <c r="CF190" s="54"/>
      <c r="CG190" s="54"/>
      <c r="CH190" s="54"/>
      <c r="CI190" s="54"/>
      <c r="CJ190" s="54"/>
      <c r="CK190" s="54"/>
      <c r="CL190" s="54"/>
      <c r="CM190" s="54"/>
      <c r="CN190" s="54"/>
      <c r="CO190" s="54"/>
      <c r="CP190" s="54"/>
      <c r="CQ190" s="54"/>
      <c r="CR190" s="54"/>
      <c r="CS190" s="54"/>
      <c r="CT190" s="54"/>
      <c r="CU190" s="54"/>
      <c r="CV190" s="54"/>
      <c r="CW190" s="54"/>
      <c r="CX190" s="54"/>
      <c r="CY190" s="54"/>
      <c r="CZ190" s="54"/>
      <c r="DA190" s="54"/>
      <c r="DB190" s="54"/>
      <c r="DC190" s="54"/>
      <c r="DD190" s="54"/>
      <c r="DE190" s="54"/>
      <c r="DF190" s="54"/>
      <c r="DG190" s="54"/>
      <c r="DH190" s="54"/>
      <c r="DI190" s="54"/>
      <c r="DJ190" s="54"/>
      <c r="DK190" s="54"/>
      <c r="DL190" s="54"/>
      <c r="DM190" s="54"/>
      <c r="DN190" s="54"/>
      <c r="DO190" s="54"/>
      <c r="DP190" s="54"/>
      <c r="DQ190" s="54"/>
      <c r="DR190" s="54"/>
      <c r="DS190" s="54"/>
      <c r="DT190" s="54"/>
      <c r="DU190" s="54"/>
      <c r="DV190" s="54"/>
      <c r="DW190" s="54"/>
      <c r="DX190" s="54"/>
      <c r="DY190" s="54"/>
      <c r="DZ190" s="54"/>
      <c r="EA190" s="54"/>
      <c r="EB190" s="54"/>
      <c r="EC190" s="54"/>
      <c r="ED190" s="54"/>
      <c r="EE190" s="54"/>
      <c r="EF190" s="54"/>
      <c r="EG190" s="54"/>
      <c r="EH190" s="54"/>
      <c r="EI190" s="54"/>
      <c r="EJ190" s="54"/>
      <c r="EK190" s="54"/>
      <c r="EL190" s="54"/>
      <c r="EM190" s="54"/>
      <c r="EN190" s="54"/>
      <c r="EO190" s="54"/>
      <c r="EP190" s="54"/>
      <c r="EQ190" s="54"/>
      <c r="ER190" s="54"/>
      <c r="ES190" s="54"/>
      <c r="ET190" s="54"/>
      <c r="EU190" s="54"/>
      <c r="EV190" s="54"/>
      <c r="EW190" s="54"/>
      <c r="EX190" s="54"/>
      <c r="EY190" s="54"/>
      <c r="EZ190" s="54"/>
      <c r="FA190" s="54"/>
      <c r="FB190" s="54"/>
      <c r="FC190" s="54"/>
      <c r="FD190" s="54"/>
      <c r="FE190" s="54"/>
      <c r="FF190" s="54"/>
      <c r="FG190" s="54"/>
      <c r="FH190" s="54"/>
      <c r="FI190" s="54"/>
      <c r="FJ190" s="54"/>
      <c r="FK190" s="54"/>
      <c r="FL190" s="54"/>
      <c r="FM190" s="54"/>
      <c r="FN190" s="54"/>
      <c r="FO190" s="54"/>
      <c r="FP190" s="54"/>
      <c r="FQ190" s="54"/>
      <c r="FR190" s="54"/>
      <c r="FS190" s="54"/>
      <c r="FT190" s="54"/>
      <c r="FU190" s="54"/>
      <c r="FV190" s="54"/>
      <c r="FW190" s="54"/>
      <c r="FX190" s="54"/>
      <c r="FY190" s="54"/>
      <c r="FZ190" s="54"/>
      <c r="GA190" s="54"/>
      <c r="GB190" s="54"/>
      <c r="GC190" s="54"/>
      <c r="GD190" s="54"/>
      <c r="GE190" s="54"/>
      <c r="GF190" s="54"/>
      <c r="GG190" s="54"/>
      <c r="GH190" s="54"/>
      <c r="GI190" s="54"/>
      <c r="GJ190" s="54"/>
      <c r="GK190" s="54"/>
      <c r="GL190" s="54"/>
      <c r="GM190" s="54"/>
      <c r="GN190" s="54"/>
      <c r="GO190" s="54"/>
      <c r="GP190" s="54"/>
      <c r="GQ190" s="54"/>
    </row>
    <row r="191" spans="1:199" ht="32.25" customHeight="1" x14ac:dyDescent="0.25">
      <c r="A191" s="176">
        <f>A189+1</f>
        <v>154</v>
      </c>
      <c r="B191" s="275" t="s">
        <v>604</v>
      </c>
      <c r="C191" s="275"/>
      <c r="D191" s="275"/>
      <c r="E191" s="275"/>
      <c r="F191" s="275"/>
      <c r="G191" s="54"/>
      <c r="H191" s="54"/>
      <c r="I191" s="54"/>
      <c r="J191" s="54"/>
      <c r="K191" s="54"/>
      <c r="L191" s="54"/>
      <c r="M191" s="54"/>
      <c r="N191" s="54"/>
      <c r="O191" s="54"/>
      <c r="P191" s="54"/>
      <c r="Q191" s="54"/>
      <c r="R191" s="54"/>
      <c r="S191" s="54"/>
      <c r="T191" s="54"/>
      <c r="U191" s="54"/>
      <c r="V191" s="54"/>
      <c r="W191" s="54"/>
      <c r="X191" s="54"/>
      <c r="Y191" s="54"/>
      <c r="Z191" s="54"/>
      <c r="AA191" s="54"/>
      <c r="AB191" s="54"/>
      <c r="AC191" s="54"/>
      <c r="AD191" s="54"/>
      <c r="AE191" s="54"/>
      <c r="AF191" s="54"/>
      <c r="AG191" s="54"/>
      <c r="AH191" s="54"/>
      <c r="AI191" s="54"/>
      <c r="AJ191" s="54"/>
      <c r="AK191" s="54"/>
      <c r="AL191" s="54"/>
      <c r="AM191" s="54"/>
      <c r="AN191" s="54"/>
      <c r="AO191" s="54"/>
      <c r="AP191" s="54"/>
      <c r="AQ191" s="54"/>
      <c r="AR191" s="54"/>
      <c r="AS191" s="54"/>
      <c r="AT191" s="54"/>
      <c r="AU191" s="54"/>
      <c r="AV191" s="54"/>
      <c r="AW191" s="54"/>
      <c r="AX191" s="54"/>
      <c r="AY191" s="54"/>
      <c r="AZ191" s="54"/>
      <c r="BA191" s="54"/>
      <c r="BB191" s="54"/>
      <c r="BC191" s="54"/>
      <c r="BD191" s="54"/>
      <c r="BE191" s="54"/>
      <c r="BF191" s="54"/>
      <c r="BG191" s="54"/>
      <c r="BH191" s="54"/>
      <c r="BI191" s="54"/>
      <c r="BJ191" s="54"/>
      <c r="BK191" s="54"/>
      <c r="BL191" s="54"/>
      <c r="BM191" s="54"/>
      <c r="BN191" s="54"/>
      <c r="BO191" s="54"/>
      <c r="BP191" s="54"/>
      <c r="BQ191" s="54"/>
      <c r="BR191" s="54"/>
      <c r="BS191" s="54"/>
      <c r="BT191" s="54"/>
      <c r="BU191" s="54"/>
      <c r="BV191" s="54"/>
      <c r="BW191" s="54"/>
      <c r="BX191" s="54"/>
      <c r="BY191" s="54"/>
      <c r="BZ191" s="54"/>
      <c r="CA191" s="54"/>
      <c r="CB191" s="54"/>
      <c r="CC191" s="54"/>
      <c r="CD191" s="54"/>
      <c r="CE191" s="54"/>
      <c r="CF191" s="54"/>
      <c r="CG191" s="54"/>
      <c r="CH191" s="54"/>
      <c r="CI191" s="54"/>
      <c r="CJ191" s="54"/>
      <c r="CK191" s="54"/>
      <c r="CL191" s="54"/>
      <c r="CM191" s="54"/>
      <c r="CN191" s="54"/>
      <c r="CO191" s="54"/>
      <c r="CP191" s="54"/>
      <c r="CQ191" s="54"/>
      <c r="CR191" s="54"/>
      <c r="CS191" s="54"/>
      <c r="CT191" s="54"/>
      <c r="CU191" s="54"/>
      <c r="CV191" s="54"/>
      <c r="CW191" s="54"/>
      <c r="CX191" s="54"/>
      <c r="CY191" s="54"/>
      <c r="CZ191" s="54"/>
      <c r="DA191" s="54"/>
      <c r="DB191" s="54"/>
      <c r="DC191" s="54"/>
      <c r="DD191" s="54"/>
      <c r="DE191" s="54"/>
      <c r="DF191" s="54"/>
      <c r="DG191" s="54"/>
      <c r="DH191" s="54"/>
      <c r="DI191" s="54"/>
      <c r="DJ191" s="54"/>
      <c r="DK191" s="54"/>
      <c r="DL191" s="54"/>
      <c r="DM191" s="54"/>
      <c r="DN191" s="54"/>
      <c r="DO191" s="54"/>
      <c r="DP191" s="54"/>
      <c r="DQ191" s="54"/>
      <c r="DR191" s="54"/>
      <c r="DS191" s="54"/>
      <c r="DT191" s="54"/>
      <c r="DU191" s="54"/>
      <c r="DV191" s="54"/>
      <c r="DW191" s="54"/>
      <c r="DX191" s="54"/>
      <c r="DY191" s="54"/>
      <c r="DZ191" s="54"/>
      <c r="EA191" s="54"/>
      <c r="EB191" s="54"/>
      <c r="EC191" s="54"/>
      <c r="ED191" s="54"/>
      <c r="EE191" s="54"/>
      <c r="EF191" s="54"/>
      <c r="EG191" s="54"/>
      <c r="EH191" s="54"/>
      <c r="EI191" s="54"/>
      <c r="EJ191" s="54"/>
      <c r="EK191" s="54"/>
      <c r="EL191" s="54"/>
      <c r="EM191" s="54"/>
      <c r="EN191" s="54"/>
      <c r="EO191" s="54"/>
      <c r="EP191" s="54"/>
      <c r="EQ191" s="54"/>
      <c r="ER191" s="54"/>
      <c r="ES191" s="54"/>
      <c r="ET191" s="54"/>
      <c r="EU191" s="54"/>
      <c r="EV191" s="54"/>
      <c r="EW191" s="54"/>
      <c r="EX191" s="54"/>
      <c r="EY191" s="54"/>
      <c r="EZ191" s="54"/>
      <c r="FA191" s="54"/>
      <c r="FB191" s="54"/>
      <c r="FC191" s="54"/>
      <c r="FD191" s="54"/>
      <c r="FE191" s="54"/>
      <c r="FF191" s="54"/>
      <c r="FG191" s="54"/>
      <c r="FH191" s="54"/>
      <c r="FI191" s="54"/>
      <c r="FJ191" s="54"/>
      <c r="FK191" s="54"/>
      <c r="FL191" s="54"/>
      <c r="FM191" s="54"/>
      <c r="FN191" s="54"/>
      <c r="FO191" s="54"/>
      <c r="FP191" s="54"/>
      <c r="FQ191" s="54"/>
      <c r="FR191" s="54"/>
      <c r="FS191" s="54"/>
      <c r="FT191" s="54"/>
      <c r="FU191" s="54"/>
      <c r="FV191" s="54"/>
      <c r="FW191" s="54"/>
      <c r="FX191" s="54"/>
      <c r="FY191" s="54"/>
      <c r="FZ191" s="54"/>
      <c r="GA191" s="54"/>
      <c r="GB191" s="54"/>
      <c r="GC191" s="54"/>
      <c r="GD191" s="54"/>
      <c r="GE191" s="54"/>
      <c r="GF191" s="54"/>
      <c r="GG191" s="54"/>
      <c r="GH191" s="54"/>
      <c r="GI191" s="54"/>
      <c r="GJ191" s="54"/>
      <c r="GK191" s="54"/>
      <c r="GL191" s="54"/>
      <c r="GM191" s="54"/>
      <c r="GN191" s="54"/>
      <c r="GO191" s="54"/>
      <c r="GP191" s="54"/>
      <c r="GQ191" s="54"/>
    </row>
    <row r="192" spans="1:199" ht="96" customHeight="1" x14ac:dyDescent="0.25">
      <c r="A192" s="272">
        <f>A190+1</f>
        <v>155</v>
      </c>
      <c r="B192" s="87" t="s">
        <v>208</v>
      </c>
      <c r="C192" s="89" t="s">
        <v>107</v>
      </c>
      <c r="D192" s="90">
        <v>209</v>
      </c>
      <c r="E192" s="90">
        <v>209</v>
      </c>
      <c r="F192" s="91">
        <f>E192*100/D192</f>
        <v>100</v>
      </c>
      <c r="G192" s="54"/>
      <c r="H192" s="54"/>
      <c r="I192" s="54"/>
      <c r="J192" s="54"/>
      <c r="K192" s="54"/>
      <c r="L192" s="54"/>
      <c r="M192" s="54"/>
      <c r="N192" s="54"/>
      <c r="O192" s="54"/>
      <c r="P192" s="54"/>
      <c r="Q192" s="54"/>
      <c r="R192" s="54"/>
      <c r="S192" s="54"/>
      <c r="T192" s="54"/>
      <c r="U192" s="54"/>
      <c r="V192" s="54"/>
      <c r="W192" s="54"/>
      <c r="X192" s="54"/>
      <c r="Y192" s="54"/>
      <c r="Z192" s="54"/>
      <c r="AA192" s="54"/>
      <c r="AB192" s="54"/>
      <c r="AC192" s="54"/>
      <c r="AD192" s="54"/>
      <c r="AE192" s="54"/>
      <c r="AF192" s="54"/>
      <c r="AG192" s="54"/>
      <c r="AH192" s="54"/>
      <c r="AI192" s="54"/>
      <c r="AJ192" s="54"/>
      <c r="AK192" s="54"/>
      <c r="AL192" s="54"/>
      <c r="AM192" s="54"/>
      <c r="AN192" s="54"/>
      <c r="AO192" s="54"/>
      <c r="AP192" s="54"/>
      <c r="AQ192" s="54"/>
      <c r="AR192" s="54"/>
      <c r="AS192" s="54"/>
      <c r="AT192" s="54"/>
      <c r="AU192" s="54"/>
      <c r="AV192" s="54"/>
      <c r="AW192" s="54"/>
      <c r="AX192" s="54"/>
      <c r="AY192" s="54"/>
      <c r="AZ192" s="54"/>
      <c r="BA192" s="54"/>
      <c r="BB192" s="54"/>
      <c r="BC192" s="54"/>
      <c r="BD192" s="54"/>
      <c r="BE192" s="54"/>
      <c r="BF192" s="54"/>
      <c r="BG192" s="54"/>
      <c r="BH192" s="54"/>
      <c r="BI192" s="54"/>
      <c r="BJ192" s="54"/>
      <c r="BK192" s="54"/>
      <c r="BL192" s="54"/>
      <c r="BM192" s="54"/>
      <c r="BN192" s="54"/>
      <c r="BO192" s="54"/>
      <c r="BP192" s="54"/>
      <c r="BQ192" s="54"/>
      <c r="BR192" s="54"/>
      <c r="BS192" s="54"/>
      <c r="BT192" s="54"/>
      <c r="BU192" s="54"/>
      <c r="BV192" s="54"/>
      <c r="BW192" s="54"/>
      <c r="BX192" s="54"/>
      <c r="BY192" s="54"/>
      <c r="BZ192" s="54"/>
      <c r="CA192" s="54"/>
      <c r="CB192" s="54"/>
      <c r="CC192" s="54"/>
      <c r="CD192" s="54"/>
      <c r="CE192" s="54"/>
      <c r="CF192" s="54"/>
      <c r="CG192" s="54"/>
      <c r="CH192" s="54"/>
      <c r="CI192" s="54"/>
      <c r="CJ192" s="54"/>
      <c r="CK192" s="54"/>
      <c r="CL192" s="54"/>
      <c r="CM192" s="54"/>
      <c r="CN192" s="54"/>
      <c r="CO192" s="54"/>
      <c r="CP192" s="54"/>
      <c r="CQ192" s="54"/>
      <c r="CR192" s="54"/>
      <c r="CS192" s="54"/>
      <c r="CT192" s="54"/>
      <c r="CU192" s="54"/>
      <c r="CV192" s="54"/>
      <c r="CW192" s="54"/>
      <c r="CX192" s="54"/>
      <c r="CY192" s="54"/>
      <c r="CZ192" s="54"/>
      <c r="DA192" s="54"/>
      <c r="DB192" s="54"/>
      <c r="DC192" s="54"/>
      <c r="DD192" s="54"/>
      <c r="DE192" s="54"/>
      <c r="DF192" s="54"/>
      <c r="DG192" s="54"/>
      <c r="DH192" s="54"/>
      <c r="DI192" s="54"/>
      <c r="DJ192" s="54"/>
      <c r="DK192" s="54"/>
      <c r="DL192" s="54"/>
      <c r="DM192" s="54"/>
      <c r="DN192" s="54"/>
      <c r="DO192" s="54"/>
      <c r="DP192" s="54"/>
      <c r="DQ192" s="54"/>
      <c r="DR192" s="54"/>
      <c r="DS192" s="54"/>
      <c r="DT192" s="54"/>
      <c r="DU192" s="54"/>
      <c r="DV192" s="54"/>
      <c r="DW192" s="54"/>
      <c r="DX192" s="54"/>
      <c r="DY192" s="54"/>
      <c r="DZ192" s="54"/>
      <c r="EA192" s="54"/>
      <c r="EB192" s="54"/>
      <c r="EC192" s="54"/>
      <c r="ED192" s="54"/>
      <c r="EE192" s="54"/>
      <c r="EF192" s="54"/>
      <c r="EG192" s="54"/>
      <c r="EH192" s="54"/>
      <c r="EI192" s="54"/>
      <c r="EJ192" s="54"/>
      <c r="EK192" s="54"/>
      <c r="EL192" s="54"/>
      <c r="EM192" s="54"/>
      <c r="EN192" s="54"/>
      <c r="EO192" s="54"/>
      <c r="EP192" s="54"/>
      <c r="EQ192" s="54"/>
      <c r="ER192" s="54"/>
      <c r="ES192" s="54"/>
      <c r="ET192" s="54"/>
      <c r="EU192" s="54"/>
      <c r="EV192" s="54"/>
      <c r="EW192" s="54"/>
      <c r="EX192" s="54"/>
      <c r="EY192" s="54"/>
      <c r="EZ192" s="54"/>
      <c r="FA192" s="54"/>
      <c r="FB192" s="54"/>
      <c r="FC192" s="54"/>
      <c r="FD192" s="54"/>
      <c r="FE192" s="54"/>
      <c r="FF192" s="54"/>
      <c r="FG192" s="54"/>
      <c r="FH192" s="54"/>
      <c r="FI192" s="54"/>
      <c r="FJ192" s="54"/>
      <c r="FK192" s="54"/>
      <c r="FL192" s="54"/>
      <c r="FM192" s="54"/>
      <c r="FN192" s="54"/>
      <c r="FO192" s="54"/>
      <c r="FP192" s="54"/>
      <c r="FQ192" s="54"/>
      <c r="FR192" s="54"/>
      <c r="FS192" s="54"/>
      <c r="FT192" s="54"/>
      <c r="FU192" s="54"/>
      <c r="FV192" s="54"/>
      <c r="FW192" s="54"/>
      <c r="FX192" s="54"/>
      <c r="FY192" s="54"/>
      <c r="FZ192" s="54"/>
      <c r="GA192" s="54"/>
      <c r="GB192" s="54"/>
      <c r="GC192" s="54"/>
      <c r="GD192" s="54"/>
      <c r="GE192" s="54"/>
      <c r="GF192" s="54"/>
      <c r="GG192" s="54"/>
      <c r="GH192" s="54"/>
      <c r="GI192" s="54"/>
      <c r="GJ192" s="54"/>
      <c r="GK192" s="54"/>
      <c r="GL192" s="54"/>
      <c r="GM192" s="54"/>
      <c r="GN192" s="54"/>
      <c r="GO192" s="54"/>
      <c r="GP192" s="54"/>
      <c r="GQ192" s="54"/>
    </row>
    <row r="193" spans="1:199" x14ac:dyDescent="0.25">
      <c r="A193" s="274"/>
      <c r="B193" s="87" t="s">
        <v>209</v>
      </c>
      <c r="C193" s="57" t="s">
        <v>210</v>
      </c>
      <c r="D193" s="58">
        <v>12085</v>
      </c>
      <c r="E193" s="58">
        <v>12085</v>
      </c>
      <c r="F193" s="5">
        <f>E193*100/D193</f>
        <v>100</v>
      </c>
      <c r="G193" s="54"/>
      <c r="H193" s="54"/>
      <c r="I193" s="54"/>
      <c r="J193" s="54"/>
      <c r="K193" s="54"/>
      <c r="L193" s="54"/>
      <c r="M193" s="54"/>
      <c r="N193" s="54"/>
      <c r="O193" s="54"/>
      <c r="P193" s="54"/>
      <c r="Q193" s="54"/>
      <c r="R193" s="54"/>
      <c r="S193" s="54"/>
      <c r="T193" s="54"/>
      <c r="U193" s="54"/>
      <c r="V193" s="54"/>
      <c r="W193" s="54"/>
      <c r="X193" s="54"/>
      <c r="Y193" s="54"/>
      <c r="Z193" s="54"/>
      <c r="AA193" s="54"/>
      <c r="AB193" s="54"/>
      <c r="AC193" s="54"/>
      <c r="AD193" s="54"/>
      <c r="AE193" s="54"/>
      <c r="AF193" s="54"/>
      <c r="AG193" s="54"/>
      <c r="AH193" s="54"/>
      <c r="AI193" s="54"/>
      <c r="AJ193" s="54"/>
      <c r="AK193" s="54"/>
      <c r="AL193" s="54"/>
      <c r="AM193" s="54"/>
      <c r="AN193" s="54"/>
      <c r="AO193" s="54"/>
      <c r="AP193" s="54"/>
      <c r="AQ193" s="54"/>
      <c r="AR193" s="54"/>
      <c r="AS193" s="54"/>
      <c r="AT193" s="54"/>
      <c r="AU193" s="54"/>
      <c r="AV193" s="54"/>
      <c r="AW193" s="54"/>
      <c r="AX193" s="54"/>
      <c r="AY193" s="54"/>
      <c r="AZ193" s="54"/>
      <c r="BA193" s="54"/>
      <c r="BB193" s="54"/>
      <c r="BC193" s="54"/>
      <c r="BD193" s="54"/>
      <c r="BE193" s="54"/>
      <c r="BF193" s="54"/>
      <c r="BG193" s="54"/>
      <c r="BH193" s="54"/>
      <c r="BI193" s="54"/>
      <c r="BJ193" s="54"/>
      <c r="BK193" s="54"/>
      <c r="BL193" s="54"/>
      <c r="BM193" s="54"/>
      <c r="BN193" s="54"/>
      <c r="BO193" s="54"/>
      <c r="BP193" s="54"/>
      <c r="BQ193" s="54"/>
      <c r="BR193" s="54"/>
      <c r="BS193" s="54"/>
      <c r="BT193" s="54"/>
      <c r="BU193" s="54"/>
      <c r="BV193" s="54"/>
      <c r="BW193" s="54"/>
      <c r="BX193" s="54"/>
      <c r="BY193" s="54"/>
      <c r="BZ193" s="54"/>
      <c r="CA193" s="54"/>
      <c r="CB193" s="54"/>
      <c r="CC193" s="54"/>
      <c r="CD193" s="54"/>
      <c r="CE193" s="54"/>
      <c r="CF193" s="54"/>
      <c r="CG193" s="54"/>
      <c r="CH193" s="54"/>
      <c r="CI193" s="54"/>
      <c r="CJ193" s="54"/>
      <c r="CK193" s="54"/>
      <c r="CL193" s="54"/>
      <c r="CM193" s="54"/>
      <c r="CN193" s="54"/>
      <c r="CO193" s="54"/>
      <c r="CP193" s="54"/>
      <c r="CQ193" s="54"/>
      <c r="CR193" s="54"/>
      <c r="CS193" s="54"/>
      <c r="CT193" s="54"/>
      <c r="CU193" s="54"/>
      <c r="CV193" s="54"/>
      <c r="CW193" s="54"/>
      <c r="CX193" s="54"/>
      <c r="CY193" s="54"/>
      <c r="CZ193" s="54"/>
      <c r="DA193" s="54"/>
      <c r="DB193" s="54"/>
      <c r="DC193" s="54"/>
      <c r="DD193" s="54"/>
      <c r="DE193" s="54"/>
      <c r="DF193" s="54"/>
      <c r="DG193" s="54"/>
      <c r="DH193" s="54"/>
      <c r="DI193" s="54"/>
      <c r="DJ193" s="54"/>
      <c r="DK193" s="54"/>
      <c r="DL193" s="54"/>
      <c r="DM193" s="54"/>
      <c r="DN193" s="54"/>
      <c r="DO193" s="54"/>
      <c r="DP193" s="54"/>
      <c r="DQ193" s="54"/>
      <c r="DR193" s="54"/>
      <c r="DS193" s="54"/>
      <c r="DT193" s="54"/>
      <c r="DU193" s="54"/>
      <c r="DV193" s="54"/>
      <c r="DW193" s="54"/>
      <c r="DX193" s="54"/>
      <c r="DY193" s="54"/>
      <c r="DZ193" s="54"/>
      <c r="EA193" s="54"/>
      <c r="EB193" s="54"/>
      <c r="EC193" s="54"/>
      <c r="ED193" s="54"/>
      <c r="EE193" s="54"/>
      <c r="EF193" s="54"/>
      <c r="EG193" s="54"/>
      <c r="EH193" s="54"/>
      <c r="EI193" s="54"/>
      <c r="EJ193" s="54"/>
      <c r="EK193" s="54"/>
      <c r="EL193" s="54"/>
      <c r="EM193" s="54"/>
      <c r="EN193" s="54"/>
      <c r="EO193" s="54"/>
      <c r="EP193" s="54"/>
      <c r="EQ193" s="54"/>
      <c r="ER193" s="54"/>
      <c r="ES193" s="54"/>
      <c r="ET193" s="54"/>
      <c r="EU193" s="54"/>
      <c r="EV193" s="54"/>
      <c r="EW193" s="54"/>
      <c r="EX193" s="54"/>
      <c r="EY193" s="54"/>
      <c r="EZ193" s="54"/>
      <c r="FA193" s="54"/>
      <c r="FB193" s="54"/>
      <c r="FC193" s="54"/>
      <c r="FD193" s="54"/>
      <c r="FE193" s="54"/>
      <c r="FF193" s="54"/>
      <c r="FG193" s="54"/>
      <c r="FH193" s="54"/>
      <c r="FI193" s="54"/>
      <c r="FJ193" s="54"/>
      <c r="FK193" s="54"/>
      <c r="FL193" s="54"/>
      <c r="FM193" s="54"/>
      <c r="FN193" s="54"/>
      <c r="FO193" s="54"/>
      <c r="FP193" s="54"/>
      <c r="FQ193" s="54"/>
      <c r="FR193" s="54"/>
      <c r="FS193" s="54"/>
      <c r="FT193" s="54"/>
      <c r="FU193" s="54"/>
      <c r="FV193" s="54"/>
      <c r="FW193" s="54"/>
      <c r="FX193" s="54"/>
      <c r="FY193" s="54"/>
      <c r="FZ193" s="54"/>
      <c r="GA193" s="54"/>
      <c r="GB193" s="54"/>
      <c r="GC193" s="54"/>
      <c r="GD193" s="54"/>
      <c r="GE193" s="54"/>
      <c r="GF193" s="54"/>
      <c r="GG193" s="54"/>
      <c r="GH193" s="54"/>
      <c r="GI193" s="54"/>
      <c r="GJ193" s="54"/>
      <c r="GK193" s="54"/>
      <c r="GL193" s="54"/>
      <c r="GM193" s="54"/>
      <c r="GN193" s="54"/>
      <c r="GO193" s="54"/>
      <c r="GP193" s="54"/>
      <c r="GQ193" s="54"/>
    </row>
    <row r="194" spans="1:199" ht="50.25" customHeight="1" x14ac:dyDescent="0.25">
      <c r="A194" s="51" t="s">
        <v>38</v>
      </c>
      <c r="B194" s="304" t="str">
        <f>'Финансовое обеспечение'!B263:E263</f>
        <v>Муниципальная программа «Реализация мероприятий в области градостроительной деятельности на территории Каменск-Уральского городского округа на 2025-2030 годы»</v>
      </c>
      <c r="C194" s="304"/>
      <c r="D194" s="304"/>
      <c r="E194" s="304"/>
      <c r="F194" s="52">
        <f>AVERAGE(F202:F211,F215:F215,F219:F220,F225:F225,F225:F225,F229:F230)</f>
        <v>100</v>
      </c>
      <c r="G194" s="54"/>
      <c r="H194" s="54"/>
      <c r="I194" s="54"/>
      <c r="J194" s="54"/>
      <c r="K194" s="54"/>
      <c r="L194" s="54"/>
      <c r="M194" s="54"/>
      <c r="N194" s="54"/>
      <c r="O194" s="54"/>
      <c r="P194" s="54"/>
      <c r="Q194" s="54"/>
      <c r="R194" s="54"/>
      <c r="S194" s="54"/>
      <c r="T194" s="54"/>
      <c r="U194" s="54"/>
      <c r="V194" s="54"/>
      <c r="W194" s="54"/>
      <c r="X194" s="54"/>
      <c r="Y194" s="54"/>
      <c r="Z194" s="54"/>
      <c r="AA194" s="54"/>
      <c r="AB194" s="54"/>
      <c r="AC194" s="54"/>
      <c r="AD194" s="54"/>
      <c r="AE194" s="54"/>
      <c r="AF194" s="54"/>
      <c r="AG194" s="54"/>
      <c r="AH194" s="54"/>
      <c r="AI194" s="54"/>
      <c r="AJ194" s="54"/>
      <c r="AK194" s="54"/>
      <c r="AL194" s="54"/>
      <c r="AM194" s="54"/>
      <c r="AN194" s="54"/>
      <c r="AO194" s="54"/>
      <c r="AP194" s="54"/>
      <c r="AQ194" s="54"/>
      <c r="AR194" s="54"/>
      <c r="AS194" s="54"/>
      <c r="AT194" s="54"/>
      <c r="AU194" s="54"/>
      <c r="AV194" s="54"/>
      <c r="AW194" s="54"/>
      <c r="AX194" s="54"/>
      <c r="AY194" s="54"/>
      <c r="AZ194" s="54"/>
      <c r="BA194" s="54"/>
      <c r="BB194" s="54"/>
      <c r="BC194" s="54"/>
      <c r="BD194" s="54"/>
      <c r="BE194" s="54"/>
      <c r="BF194" s="54"/>
      <c r="BG194" s="54"/>
      <c r="BH194" s="54"/>
      <c r="BI194" s="54"/>
      <c r="BJ194" s="54"/>
      <c r="BK194" s="54"/>
      <c r="BL194" s="54"/>
      <c r="BM194" s="54"/>
      <c r="BN194" s="54"/>
      <c r="BO194" s="54"/>
      <c r="BP194" s="54"/>
      <c r="BQ194" s="54"/>
      <c r="BR194" s="54"/>
      <c r="BS194" s="54"/>
      <c r="BT194" s="54"/>
      <c r="BU194" s="54"/>
      <c r="BV194" s="54"/>
      <c r="BW194" s="54"/>
      <c r="BX194" s="54"/>
      <c r="BY194" s="54"/>
      <c r="BZ194" s="54"/>
      <c r="CA194" s="54"/>
      <c r="CB194" s="54"/>
      <c r="CC194" s="54"/>
      <c r="CD194" s="54"/>
      <c r="CE194" s="54"/>
      <c r="CF194" s="54"/>
      <c r="CG194" s="54"/>
      <c r="CH194" s="54"/>
      <c r="CI194" s="54"/>
      <c r="CJ194" s="54"/>
      <c r="CK194" s="54"/>
      <c r="CL194" s="54"/>
      <c r="CM194" s="54"/>
      <c r="CN194" s="54"/>
      <c r="CO194" s="54"/>
      <c r="CP194" s="54"/>
      <c r="CQ194" s="54"/>
      <c r="CR194" s="54"/>
      <c r="CS194" s="54"/>
      <c r="CT194" s="54"/>
      <c r="CU194" s="54"/>
      <c r="CV194" s="54"/>
      <c r="CW194" s="54"/>
      <c r="CX194" s="54"/>
      <c r="CY194" s="54"/>
      <c r="CZ194" s="54"/>
      <c r="DA194" s="54"/>
      <c r="DB194" s="54"/>
      <c r="DC194" s="54"/>
      <c r="DD194" s="54"/>
      <c r="DE194" s="54"/>
      <c r="DF194" s="54"/>
      <c r="DG194" s="54"/>
      <c r="DH194" s="54"/>
      <c r="DI194" s="54"/>
      <c r="DJ194" s="54"/>
      <c r="DK194" s="54"/>
      <c r="DL194" s="54"/>
      <c r="DM194" s="54"/>
      <c r="DN194" s="54"/>
      <c r="DO194" s="54"/>
      <c r="DP194" s="54"/>
      <c r="DQ194" s="54"/>
      <c r="DR194" s="54"/>
      <c r="DS194" s="54"/>
      <c r="DT194" s="54"/>
      <c r="DU194" s="54"/>
      <c r="DV194" s="54"/>
      <c r="DW194" s="54"/>
      <c r="DX194" s="54"/>
      <c r="DY194" s="54"/>
      <c r="DZ194" s="54"/>
      <c r="EA194" s="54"/>
      <c r="EB194" s="54"/>
      <c r="EC194" s="54"/>
      <c r="ED194" s="54"/>
      <c r="EE194" s="54"/>
      <c r="EF194" s="54"/>
      <c r="EG194" s="54"/>
      <c r="EH194" s="54"/>
      <c r="EI194" s="54"/>
      <c r="EJ194" s="54"/>
      <c r="EK194" s="54"/>
      <c r="EL194" s="54"/>
      <c r="EM194" s="54"/>
      <c r="EN194" s="54"/>
      <c r="EO194" s="54"/>
      <c r="EP194" s="54"/>
      <c r="EQ194" s="54"/>
      <c r="ER194" s="54"/>
      <c r="ES194" s="54"/>
      <c r="ET194" s="54"/>
      <c r="EU194" s="54"/>
      <c r="EV194" s="54"/>
      <c r="EW194" s="54"/>
      <c r="EX194" s="54"/>
      <c r="EY194" s="54"/>
      <c r="EZ194" s="54"/>
      <c r="FA194" s="54"/>
      <c r="FB194" s="54"/>
      <c r="FC194" s="54"/>
      <c r="FD194" s="54"/>
      <c r="FE194" s="54"/>
      <c r="FF194" s="54"/>
      <c r="FG194" s="54"/>
      <c r="FH194" s="54"/>
      <c r="FI194" s="54"/>
      <c r="FJ194" s="54"/>
      <c r="FK194" s="54"/>
      <c r="FL194" s="54"/>
      <c r="FM194" s="54"/>
      <c r="FN194" s="54"/>
      <c r="FO194" s="54"/>
      <c r="FP194" s="54"/>
      <c r="FQ194" s="54"/>
      <c r="FR194" s="54"/>
      <c r="FS194" s="54"/>
      <c r="FT194" s="54"/>
      <c r="FU194" s="54"/>
      <c r="FV194" s="54"/>
      <c r="FW194" s="54"/>
      <c r="FX194" s="54"/>
      <c r="FY194" s="54"/>
      <c r="FZ194" s="54"/>
      <c r="GA194" s="54"/>
      <c r="GB194" s="54"/>
      <c r="GC194" s="54"/>
      <c r="GD194" s="54"/>
      <c r="GE194" s="54"/>
      <c r="GF194" s="54"/>
      <c r="GG194" s="54"/>
      <c r="GH194" s="54"/>
      <c r="GI194" s="54"/>
      <c r="GJ194" s="54"/>
      <c r="GK194" s="54"/>
      <c r="GL194" s="54"/>
      <c r="GM194" s="54"/>
      <c r="GN194" s="54"/>
      <c r="GO194" s="54"/>
      <c r="GP194" s="54"/>
      <c r="GQ194" s="54"/>
    </row>
    <row r="195" spans="1:199" ht="49.5" customHeight="1" x14ac:dyDescent="0.25">
      <c r="A195" s="92">
        <f>A192+1</f>
        <v>156</v>
      </c>
      <c r="B195" s="305" t="s">
        <v>211</v>
      </c>
      <c r="C195" s="305"/>
      <c r="D195" s="305"/>
      <c r="E195" s="305"/>
      <c r="F195" s="93" t="s">
        <v>20</v>
      </c>
      <c r="G195" s="54"/>
      <c r="H195" s="54"/>
      <c r="I195" s="54"/>
      <c r="J195" s="54"/>
      <c r="K195" s="54"/>
      <c r="L195" s="54"/>
      <c r="M195" s="54"/>
      <c r="N195" s="54"/>
      <c r="O195" s="54"/>
      <c r="P195" s="54"/>
      <c r="Q195" s="54"/>
      <c r="R195" s="54"/>
      <c r="S195" s="54"/>
      <c r="T195" s="54"/>
      <c r="U195" s="54"/>
      <c r="V195" s="54"/>
      <c r="W195" s="54"/>
      <c r="X195" s="54"/>
      <c r="Y195" s="54"/>
      <c r="Z195" s="54"/>
      <c r="AA195" s="54"/>
      <c r="AB195" s="54"/>
      <c r="AC195" s="54"/>
      <c r="AD195" s="54"/>
      <c r="AE195" s="54"/>
      <c r="AF195" s="54"/>
      <c r="AG195" s="54"/>
      <c r="AH195" s="54"/>
      <c r="AI195" s="54"/>
      <c r="AJ195" s="54"/>
      <c r="AK195" s="54"/>
      <c r="AL195" s="54"/>
      <c r="AM195" s="54"/>
      <c r="AN195" s="54"/>
      <c r="AO195" s="54"/>
      <c r="AP195" s="54"/>
      <c r="AQ195" s="54"/>
      <c r="AR195" s="54"/>
      <c r="AS195" s="54"/>
      <c r="AT195" s="54"/>
      <c r="AU195" s="54"/>
      <c r="AV195" s="54"/>
      <c r="AW195" s="54"/>
      <c r="AX195" s="54"/>
      <c r="AY195" s="54"/>
      <c r="AZ195" s="54"/>
      <c r="BA195" s="54"/>
      <c r="BB195" s="54"/>
      <c r="BC195" s="54"/>
      <c r="BD195" s="54"/>
      <c r="BE195" s="54"/>
      <c r="BF195" s="54"/>
      <c r="BG195" s="54"/>
      <c r="BH195" s="54"/>
      <c r="BI195" s="54"/>
      <c r="BJ195" s="54"/>
      <c r="BK195" s="54"/>
      <c r="BL195" s="54"/>
      <c r="BM195" s="54"/>
      <c r="BN195" s="54"/>
      <c r="BO195" s="54"/>
      <c r="BP195" s="54"/>
      <c r="BQ195" s="54"/>
      <c r="BR195" s="54"/>
      <c r="BS195" s="54"/>
      <c r="BT195" s="54"/>
      <c r="BU195" s="54"/>
      <c r="BV195" s="54"/>
      <c r="BW195" s="54"/>
      <c r="BX195" s="54"/>
      <c r="BY195" s="54"/>
      <c r="BZ195" s="54"/>
      <c r="CA195" s="54"/>
      <c r="CB195" s="54"/>
      <c r="CC195" s="54"/>
      <c r="CD195" s="54"/>
      <c r="CE195" s="54"/>
      <c r="CF195" s="54"/>
      <c r="CG195" s="54"/>
      <c r="CH195" s="54"/>
      <c r="CI195" s="54"/>
      <c r="CJ195" s="54"/>
      <c r="CK195" s="54"/>
      <c r="CL195" s="54"/>
      <c r="CM195" s="54"/>
      <c r="CN195" s="54"/>
      <c r="CO195" s="54"/>
      <c r="CP195" s="54"/>
      <c r="CQ195" s="54"/>
      <c r="CR195" s="54"/>
      <c r="CS195" s="54"/>
      <c r="CT195" s="54"/>
      <c r="CU195" s="54"/>
      <c r="CV195" s="54"/>
      <c r="CW195" s="54"/>
      <c r="CX195" s="54"/>
      <c r="CY195" s="54"/>
      <c r="CZ195" s="54"/>
      <c r="DA195" s="54"/>
      <c r="DB195" s="54"/>
      <c r="DC195" s="54"/>
      <c r="DD195" s="54"/>
      <c r="DE195" s="54"/>
      <c r="DF195" s="54"/>
      <c r="DG195" s="54"/>
      <c r="DH195" s="54"/>
      <c r="DI195" s="54"/>
      <c r="DJ195" s="54"/>
      <c r="DK195" s="54"/>
      <c r="DL195" s="54"/>
      <c r="DM195" s="54"/>
      <c r="DN195" s="54"/>
      <c r="DO195" s="54"/>
      <c r="DP195" s="54"/>
      <c r="DQ195" s="54"/>
      <c r="DR195" s="54"/>
      <c r="DS195" s="54"/>
      <c r="DT195" s="54"/>
      <c r="DU195" s="54"/>
      <c r="DV195" s="54"/>
      <c r="DW195" s="54"/>
      <c r="DX195" s="54"/>
      <c r="DY195" s="54"/>
      <c r="DZ195" s="54"/>
      <c r="EA195" s="54"/>
      <c r="EB195" s="54"/>
      <c r="EC195" s="54"/>
      <c r="ED195" s="54"/>
      <c r="EE195" s="54"/>
      <c r="EF195" s="54"/>
      <c r="EG195" s="54"/>
      <c r="EH195" s="54"/>
      <c r="EI195" s="54"/>
      <c r="EJ195" s="54"/>
      <c r="EK195" s="54"/>
      <c r="EL195" s="54"/>
      <c r="EM195" s="54"/>
      <c r="EN195" s="54"/>
      <c r="EO195" s="54"/>
      <c r="EP195" s="54"/>
      <c r="EQ195" s="54"/>
      <c r="ER195" s="54"/>
      <c r="ES195" s="54"/>
      <c r="ET195" s="54"/>
      <c r="EU195" s="54"/>
      <c r="EV195" s="54"/>
      <c r="EW195" s="54"/>
      <c r="EX195" s="54"/>
      <c r="EY195" s="54"/>
      <c r="EZ195" s="54"/>
      <c r="FA195" s="54"/>
      <c r="FB195" s="54"/>
      <c r="FC195" s="54"/>
      <c r="FD195" s="54"/>
      <c r="FE195" s="54"/>
      <c r="FF195" s="54"/>
      <c r="FG195" s="54"/>
      <c r="FH195" s="54"/>
      <c r="FI195" s="54"/>
      <c r="FJ195" s="54"/>
      <c r="FK195" s="54"/>
      <c r="FL195" s="54"/>
      <c r="FM195" s="54"/>
      <c r="FN195" s="54"/>
      <c r="FO195" s="54"/>
      <c r="FP195" s="54"/>
      <c r="FQ195" s="54"/>
      <c r="FR195" s="54"/>
      <c r="FS195" s="54"/>
      <c r="FT195" s="54"/>
      <c r="FU195" s="54"/>
      <c r="FV195" s="54"/>
      <c r="FW195" s="54"/>
      <c r="FX195" s="54"/>
      <c r="FY195" s="54"/>
      <c r="FZ195" s="54"/>
      <c r="GA195" s="54"/>
      <c r="GB195" s="54"/>
      <c r="GC195" s="54"/>
      <c r="GD195" s="54"/>
      <c r="GE195" s="54"/>
      <c r="GF195" s="54"/>
      <c r="GG195" s="54"/>
      <c r="GH195" s="54"/>
      <c r="GI195" s="54"/>
      <c r="GJ195" s="54"/>
      <c r="GK195" s="54"/>
      <c r="GL195" s="54"/>
      <c r="GM195" s="54"/>
      <c r="GN195" s="54"/>
      <c r="GO195" s="54"/>
      <c r="GP195" s="54"/>
      <c r="GQ195" s="54"/>
    </row>
    <row r="196" spans="1:199" ht="17.25" customHeight="1" x14ac:dyDescent="0.25">
      <c r="A196" s="92">
        <f t="shared" ref="A196:A230" si="14">A195+1</f>
        <v>157</v>
      </c>
      <c r="B196" s="178" t="s">
        <v>147</v>
      </c>
      <c r="C196" s="94" t="s">
        <v>20</v>
      </c>
      <c r="D196" s="94" t="s">
        <v>20</v>
      </c>
      <c r="E196" s="94" t="s">
        <v>20</v>
      </c>
      <c r="F196" s="94" t="s">
        <v>20</v>
      </c>
      <c r="G196" s="54"/>
      <c r="H196" s="54"/>
      <c r="I196" s="54"/>
      <c r="J196" s="54"/>
      <c r="K196" s="54"/>
      <c r="L196" s="54"/>
      <c r="M196" s="54"/>
      <c r="N196" s="54"/>
      <c r="O196" s="54"/>
      <c r="P196" s="54"/>
      <c r="Q196" s="54"/>
      <c r="R196" s="54"/>
      <c r="S196" s="54"/>
      <c r="T196" s="54"/>
      <c r="U196" s="54"/>
      <c r="V196" s="54"/>
      <c r="W196" s="54"/>
      <c r="X196" s="54"/>
      <c r="Y196" s="54"/>
      <c r="Z196" s="54"/>
      <c r="AA196" s="54"/>
      <c r="AB196" s="54"/>
      <c r="AC196" s="54"/>
      <c r="AD196" s="54"/>
      <c r="AE196" s="54"/>
      <c r="AF196" s="54"/>
      <c r="AG196" s="54"/>
      <c r="AH196" s="54"/>
      <c r="AI196" s="54"/>
      <c r="AJ196" s="54"/>
      <c r="AK196" s="54"/>
      <c r="AL196" s="54"/>
      <c r="AM196" s="54"/>
      <c r="AN196" s="54"/>
      <c r="AO196" s="54"/>
      <c r="AP196" s="54"/>
      <c r="AQ196" s="54"/>
      <c r="AR196" s="54"/>
      <c r="AS196" s="54"/>
      <c r="AT196" s="54"/>
      <c r="AU196" s="54"/>
      <c r="AV196" s="54"/>
      <c r="AW196" s="54"/>
      <c r="AX196" s="54"/>
      <c r="AY196" s="54"/>
      <c r="AZ196" s="54"/>
      <c r="BA196" s="54"/>
      <c r="BB196" s="54"/>
      <c r="BC196" s="54"/>
      <c r="BD196" s="54"/>
      <c r="BE196" s="54"/>
      <c r="BF196" s="54"/>
      <c r="BG196" s="54"/>
      <c r="BH196" s="54"/>
      <c r="BI196" s="54"/>
      <c r="BJ196" s="54"/>
      <c r="BK196" s="54"/>
      <c r="BL196" s="54"/>
      <c r="BM196" s="54"/>
      <c r="BN196" s="54"/>
      <c r="BO196" s="54"/>
      <c r="BP196" s="54"/>
      <c r="BQ196" s="54"/>
      <c r="BR196" s="54"/>
      <c r="BS196" s="54"/>
      <c r="BT196" s="54"/>
      <c r="BU196" s="54"/>
      <c r="BV196" s="54"/>
      <c r="BW196" s="54"/>
      <c r="BX196" s="54"/>
      <c r="BY196" s="54"/>
      <c r="BZ196" s="54"/>
      <c r="CA196" s="54"/>
      <c r="CB196" s="54"/>
      <c r="CC196" s="54"/>
      <c r="CD196" s="54"/>
      <c r="CE196" s="54"/>
      <c r="CF196" s="54"/>
      <c r="CG196" s="54"/>
      <c r="CH196" s="54"/>
      <c r="CI196" s="54"/>
      <c r="CJ196" s="54"/>
      <c r="CK196" s="54"/>
      <c r="CL196" s="54"/>
      <c r="CM196" s="54"/>
      <c r="CN196" s="54"/>
      <c r="CO196" s="54"/>
      <c r="CP196" s="54"/>
      <c r="CQ196" s="54"/>
      <c r="CR196" s="54"/>
      <c r="CS196" s="54"/>
      <c r="CT196" s="54"/>
      <c r="CU196" s="54"/>
      <c r="CV196" s="54"/>
      <c r="CW196" s="54"/>
      <c r="CX196" s="54"/>
      <c r="CY196" s="54"/>
      <c r="CZ196" s="54"/>
      <c r="DA196" s="54"/>
      <c r="DB196" s="54"/>
      <c r="DC196" s="54"/>
      <c r="DD196" s="54"/>
      <c r="DE196" s="54"/>
      <c r="DF196" s="54"/>
      <c r="DG196" s="54"/>
      <c r="DH196" s="54"/>
      <c r="DI196" s="54"/>
      <c r="DJ196" s="54"/>
      <c r="DK196" s="54"/>
      <c r="DL196" s="54"/>
      <c r="DM196" s="54"/>
      <c r="DN196" s="54"/>
      <c r="DO196" s="54"/>
      <c r="DP196" s="54"/>
      <c r="DQ196" s="54"/>
      <c r="DR196" s="54"/>
      <c r="DS196" s="54"/>
      <c r="DT196" s="54"/>
      <c r="DU196" s="54"/>
      <c r="DV196" s="54"/>
      <c r="DW196" s="54"/>
      <c r="DX196" s="54"/>
      <c r="DY196" s="54"/>
      <c r="DZ196" s="54"/>
      <c r="EA196" s="54"/>
      <c r="EB196" s="54"/>
      <c r="EC196" s="54"/>
      <c r="ED196" s="54"/>
      <c r="EE196" s="54"/>
      <c r="EF196" s="54"/>
      <c r="EG196" s="54"/>
      <c r="EH196" s="54"/>
      <c r="EI196" s="54"/>
      <c r="EJ196" s="54"/>
      <c r="EK196" s="54"/>
      <c r="EL196" s="54"/>
      <c r="EM196" s="54"/>
      <c r="EN196" s="54"/>
      <c r="EO196" s="54"/>
      <c r="EP196" s="54"/>
      <c r="EQ196" s="54"/>
      <c r="ER196" s="54"/>
      <c r="ES196" s="54"/>
      <c r="ET196" s="54"/>
      <c r="EU196" s="54"/>
      <c r="EV196" s="54"/>
      <c r="EW196" s="54"/>
      <c r="EX196" s="54"/>
      <c r="EY196" s="54"/>
      <c r="EZ196" s="54"/>
      <c r="FA196" s="54"/>
      <c r="FB196" s="54"/>
      <c r="FC196" s="54"/>
      <c r="FD196" s="54"/>
      <c r="FE196" s="54"/>
      <c r="FF196" s="54"/>
      <c r="FG196" s="54"/>
      <c r="FH196" s="54"/>
      <c r="FI196" s="54"/>
      <c r="FJ196" s="54"/>
      <c r="FK196" s="54"/>
      <c r="FL196" s="54"/>
      <c r="FM196" s="54"/>
      <c r="FN196" s="54"/>
      <c r="FO196" s="54"/>
      <c r="FP196" s="54"/>
      <c r="FQ196" s="54"/>
      <c r="FR196" s="54"/>
      <c r="FS196" s="54"/>
      <c r="FT196" s="54"/>
      <c r="FU196" s="54"/>
      <c r="FV196" s="54"/>
      <c r="FW196" s="54"/>
      <c r="FX196" s="54"/>
      <c r="FY196" s="54"/>
      <c r="FZ196" s="54"/>
      <c r="GA196" s="54"/>
      <c r="GB196" s="54"/>
      <c r="GC196" s="54"/>
      <c r="GD196" s="54"/>
      <c r="GE196" s="54"/>
      <c r="GF196" s="54"/>
      <c r="GG196" s="54"/>
      <c r="GH196" s="54"/>
      <c r="GI196" s="54"/>
      <c r="GJ196" s="54"/>
      <c r="GK196" s="54"/>
      <c r="GL196" s="54"/>
      <c r="GM196" s="54"/>
      <c r="GN196" s="54"/>
      <c r="GO196" s="54"/>
      <c r="GP196" s="54"/>
      <c r="GQ196" s="54"/>
    </row>
    <row r="197" spans="1:199" ht="32.25" customHeight="1" x14ac:dyDescent="0.25">
      <c r="A197" s="92">
        <f t="shared" si="14"/>
        <v>158</v>
      </c>
      <c r="B197" s="305" t="s">
        <v>212</v>
      </c>
      <c r="C197" s="305"/>
      <c r="D197" s="305"/>
      <c r="E197" s="305"/>
      <c r="F197" s="93" t="s">
        <v>20</v>
      </c>
      <c r="G197" s="54"/>
      <c r="H197" s="54"/>
      <c r="I197" s="54"/>
      <c r="J197" s="54"/>
      <c r="K197" s="54"/>
      <c r="L197" s="54"/>
      <c r="M197" s="54"/>
      <c r="N197" s="54"/>
      <c r="O197" s="54"/>
      <c r="P197" s="54"/>
      <c r="Q197" s="54"/>
      <c r="R197" s="54"/>
      <c r="S197" s="54"/>
      <c r="T197" s="54"/>
      <c r="U197" s="54"/>
      <c r="V197" s="54"/>
      <c r="W197" s="54"/>
      <c r="X197" s="54"/>
      <c r="Y197" s="54"/>
      <c r="Z197" s="54"/>
      <c r="AA197" s="54"/>
      <c r="AB197" s="54"/>
      <c r="AC197" s="54"/>
      <c r="AD197" s="54"/>
      <c r="AE197" s="54"/>
      <c r="AF197" s="54"/>
      <c r="AG197" s="54"/>
      <c r="AH197" s="54"/>
      <c r="AI197" s="54"/>
      <c r="AJ197" s="54"/>
      <c r="AK197" s="54"/>
      <c r="AL197" s="54"/>
      <c r="AM197" s="54"/>
      <c r="AN197" s="54"/>
      <c r="AO197" s="54"/>
      <c r="AP197" s="54"/>
      <c r="AQ197" s="54"/>
      <c r="AR197" s="54"/>
      <c r="AS197" s="54"/>
      <c r="AT197" s="54"/>
      <c r="AU197" s="54"/>
      <c r="AV197" s="54"/>
      <c r="AW197" s="54"/>
      <c r="AX197" s="54"/>
      <c r="AY197" s="54"/>
      <c r="AZ197" s="54"/>
      <c r="BA197" s="54"/>
      <c r="BB197" s="54"/>
      <c r="BC197" s="54"/>
      <c r="BD197" s="54"/>
      <c r="BE197" s="54"/>
      <c r="BF197" s="54"/>
      <c r="BG197" s="54"/>
      <c r="BH197" s="54"/>
      <c r="BI197" s="54"/>
      <c r="BJ197" s="54"/>
      <c r="BK197" s="54"/>
      <c r="BL197" s="54"/>
      <c r="BM197" s="54"/>
      <c r="BN197" s="54"/>
      <c r="BO197" s="54"/>
      <c r="BP197" s="54"/>
      <c r="BQ197" s="54"/>
      <c r="BR197" s="54"/>
      <c r="BS197" s="54"/>
      <c r="BT197" s="54"/>
      <c r="BU197" s="54"/>
      <c r="BV197" s="54"/>
      <c r="BW197" s="54"/>
      <c r="BX197" s="54"/>
      <c r="BY197" s="54"/>
      <c r="BZ197" s="54"/>
      <c r="CA197" s="54"/>
      <c r="CB197" s="54"/>
      <c r="CC197" s="54"/>
      <c r="CD197" s="54"/>
      <c r="CE197" s="54"/>
      <c r="CF197" s="54"/>
      <c r="CG197" s="54"/>
      <c r="CH197" s="54"/>
      <c r="CI197" s="54"/>
      <c r="CJ197" s="54"/>
      <c r="CK197" s="54"/>
      <c r="CL197" s="54"/>
      <c r="CM197" s="54"/>
      <c r="CN197" s="54"/>
      <c r="CO197" s="54"/>
      <c r="CP197" s="54"/>
      <c r="CQ197" s="54"/>
      <c r="CR197" s="54"/>
      <c r="CS197" s="54"/>
      <c r="CT197" s="54"/>
      <c r="CU197" s="54"/>
      <c r="CV197" s="54"/>
      <c r="CW197" s="54"/>
      <c r="CX197" s="54"/>
      <c r="CY197" s="54"/>
      <c r="CZ197" s="54"/>
      <c r="DA197" s="54"/>
      <c r="DB197" s="54"/>
      <c r="DC197" s="54"/>
      <c r="DD197" s="54"/>
      <c r="DE197" s="54"/>
      <c r="DF197" s="54"/>
      <c r="DG197" s="54"/>
      <c r="DH197" s="54"/>
      <c r="DI197" s="54"/>
      <c r="DJ197" s="54"/>
      <c r="DK197" s="54"/>
      <c r="DL197" s="54"/>
      <c r="DM197" s="54"/>
      <c r="DN197" s="54"/>
      <c r="DO197" s="54"/>
      <c r="DP197" s="54"/>
      <c r="DQ197" s="54"/>
      <c r="DR197" s="54"/>
      <c r="DS197" s="54"/>
      <c r="DT197" s="54"/>
      <c r="DU197" s="54"/>
      <c r="DV197" s="54"/>
      <c r="DW197" s="54"/>
      <c r="DX197" s="54"/>
      <c r="DY197" s="54"/>
      <c r="DZ197" s="54"/>
      <c r="EA197" s="54"/>
      <c r="EB197" s="54"/>
      <c r="EC197" s="54"/>
      <c r="ED197" s="54"/>
      <c r="EE197" s="54"/>
      <c r="EF197" s="54"/>
      <c r="EG197" s="54"/>
      <c r="EH197" s="54"/>
      <c r="EI197" s="54"/>
      <c r="EJ197" s="54"/>
      <c r="EK197" s="54"/>
      <c r="EL197" s="54"/>
      <c r="EM197" s="54"/>
      <c r="EN197" s="54"/>
      <c r="EO197" s="54"/>
      <c r="EP197" s="54"/>
      <c r="EQ197" s="54"/>
      <c r="ER197" s="54"/>
      <c r="ES197" s="54"/>
      <c r="ET197" s="54"/>
      <c r="EU197" s="54"/>
      <c r="EV197" s="54"/>
      <c r="EW197" s="54"/>
      <c r="EX197" s="54"/>
      <c r="EY197" s="54"/>
      <c r="EZ197" s="54"/>
      <c r="FA197" s="54"/>
      <c r="FB197" s="54"/>
      <c r="FC197" s="54"/>
      <c r="FD197" s="54"/>
      <c r="FE197" s="54"/>
      <c r="FF197" s="54"/>
      <c r="FG197" s="54"/>
      <c r="FH197" s="54"/>
      <c r="FI197" s="54"/>
      <c r="FJ197" s="54"/>
      <c r="FK197" s="54"/>
      <c r="FL197" s="54"/>
      <c r="FM197" s="54"/>
      <c r="FN197" s="54"/>
      <c r="FO197" s="54"/>
      <c r="FP197" s="54"/>
      <c r="FQ197" s="54"/>
      <c r="FR197" s="54"/>
      <c r="FS197" s="54"/>
      <c r="FT197" s="54"/>
      <c r="FU197" s="54"/>
      <c r="FV197" s="54"/>
      <c r="FW197" s="54"/>
      <c r="FX197" s="54"/>
      <c r="FY197" s="54"/>
      <c r="FZ197" s="54"/>
      <c r="GA197" s="54"/>
      <c r="GB197" s="54"/>
      <c r="GC197" s="54"/>
      <c r="GD197" s="54"/>
      <c r="GE197" s="54"/>
      <c r="GF197" s="54"/>
      <c r="GG197" s="54"/>
      <c r="GH197" s="54"/>
      <c r="GI197" s="54"/>
      <c r="GJ197" s="54"/>
      <c r="GK197" s="54"/>
      <c r="GL197" s="54"/>
      <c r="GM197" s="54"/>
      <c r="GN197" s="54"/>
      <c r="GO197" s="54"/>
      <c r="GP197" s="54"/>
      <c r="GQ197" s="54"/>
    </row>
    <row r="198" spans="1:199" ht="16.5" customHeight="1" x14ac:dyDescent="0.25">
      <c r="A198" s="92">
        <f t="shared" si="14"/>
        <v>159</v>
      </c>
      <c r="B198" s="178" t="s">
        <v>147</v>
      </c>
      <c r="C198" s="94" t="s">
        <v>20</v>
      </c>
      <c r="D198" s="94" t="s">
        <v>20</v>
      </c>
      <c r="E198" s="94" t="s">
        <v>20</v>
      </c>
      <c r="F198" s="94" t="s">
        <v>20</v>
      </c>
      <c r="G198" s="54"/>
      <c r="H198" s="54"/>
      <c r="I198" s="54"/>
      <c r="J198" s="54"/>
      <c r="K198" s="54"/>
      <c r="L198" s="54"/>
      <c r="M198" s="54"/>
      <c r="N198" s="54"/>
      <c r="O198" s="54"/>
      <c r="P198" s="54"/>
      <c r="Q198" s="54"/>
      <c r="R198" s="54"/>
      <c r="S198" s="54"/>
      <c r="T198" s="54"/>
      <c r="U198" s="54"/>
      <c r="V198" s="54"/>
      <c r="W198" s="54"/>
      <c r="X198" s="54"/>
      <c r="Y198" s="54"/>
      <c r="Z198" s="54"/>
      <c r="AA198" s="54"/>
      <c r="AB198" s="54"/>
      <c r="AC198" s="54"/>
      <c r="AD198" s="54"/>
      <c r="AE198" s="54"/>
      <c r="AF198" s="54"/>
      <c r="AG198" s="54"/>
      <c r="AH198" s="54"/>
      <c r="AI198" s="54"/>
      <c r="AJ198" s="54"/>
      <c r="AK198" s="54"/>
      <c r="AL198" s="54"/>
      <c r="AM198" s="54"/>
      <c r="AN198" s="54"/>
      <c r="AO198" s="54"/>
      <c r="AP198" s="54"/>
      <c r="AQ198" s="54"/>
      <c r="AR198" s="54"/>
      <c r="AS198" s="54"/>
      <c r="AT198" s="54"/>
      <c r="AU198" s="54"/>
      <c r="AV198" s="54"/>
      <c r="AW198" s="54"/>
      <c r="AX198" s="54"/>
      <c r="AY198" s="54"/>
      <c r="AZ198" s="54"/>
      <c r="BA198" s="54"/>
      <c r="BB198" s="54"/>
      <c r="BC198" s="54"/>
      <c r="BD198" s="54"/>
      <c r="BE198" s="54"/>
      <c r="BF198" s="54"/>
      <c r="BG198" s="54"/>
      <c r="BH198" s="54"/>
      <c r="BI198" s="54"/>
      <c r="BJ198" s="54"/>
      <c r="BK198" s="54"/>
      <c r="BL198" s="54"/>
      <c r="BM198" s="54"/>
      <c r="BN198" s="54"/>
      <c r="BO198" s="54"/>
      <c r="BP198" s="54"/>
      <c r="BQ198" s="54"/>
      <c r="BR198" s="54"/>
      <c r="BS198" s="54"/>
      <c r="BT198" s="54"/>
      <c r="BU198" s="54"/>
      <c r="BV198" s="54"/>
      <c r="BW198" s="54"/>
      <c r="BX198" s="54"/>
      <c r="BY198" s="54"/>
      <c r="BZ198" s="54"/>
      <c r="CA198" s="54"/>
      <c r="CB198" s="54"/>
      <c r="CC198" s="54"/>
      <c r="CD198" s="54"/>
      <c r="CE198" s="54"/>
      <c r="CF198" s="54"/>
      <c r="CG198" s="54"/>
      <c r="CH198" s="54"/>
      <c r="CI198" s="54"/>
      <c r="CJ198" s="54"/>
      <c r="CK198" s="54"/>
      <c r="CL198" s="54"/>
      <c r="CM198" s="54"/>
      <c r="CN198" s="54"/>
      <c r="CO198" s="54"/>
      <c r="CP198" s="54"/>
      <c r="CQ198" s="54"/>
      <c r="CR198" s="54"/>
      <c r="CS198" s="54"/>
      <c r="CT198" s="54"/>
      <c r="CU198" s="54"/>
      <c r="CV198" s="54"/>
      <c r="CW198" s="54"/>
      <c r="CX198" s="54"/>
      <c r="CY198" s="54"/>
      <c r="CZ198" s="54"/>
      <c r="DA198" s="54"/>
      <c r="DB198" s="54"/>
      <c r="DC198" s="54"/>
      <c r="DD198" s="54"/>
      <c r="DE198" s="54"/>
      <c r="DF198" s="54"/>
      <c r="DG198" s="54"/>
      <c r="DH198" s="54"/>
      <c r="DI198" s="54"/>
      <c r="DJ198" s="54"/>
      <c r="DK198" s="54"/>
      <c r="DL198" s="54"/>
      <c r="DM198" s="54"/>
      <c r="DN198" s="54"/>
      <c r="DO198" s="54"/>
      <c r="DP198" s="54"/>
      <c r="DQ198" s="54"/>
      <c r="DR198" s="54"/>
      <c r="DS198" s="54"/>
      <c r="DT198" s="54"/>
      <c r="DU198" s="54"/>
      <c r="DV198" s="54"/>
      <c r="DW198" s="54"/>
      <c r="DX198" s="54"/>
      <c r="DY198" s="54"/>
      <c r="DZ198" s="54"/>
      <c r="EA198" s="54"/>
      <c r="EB198" s="54"/>
      <c r="EC198" s="54"/>
      <c r="ED198" s="54"/>
      <c r="EE198" s="54"/>
      <c r="EF198" s="54"/>
      <c r="EG198" s="54"/>
      <c r="EH198" s="54"/>
      <c r="EI198" s="54"/>
      <c r="EJ198" s="54"/>
      <c r="EK198" s="54"/>
      <c r="EL198" s="54"/>
      <c r="EM198" s="54"/>
      <c r="EN198" s="54"/>
      <c r="EO198" s="54"/>
      <c r="EP198" s="54"/>
      <c r="EQ198" s="54"/>
      <c r="ER198" s="54"/>
      <c r="ES198" s="54"/>
      <c r="ET198" s="54"/>
      <c r="EU198" s="54"/>
      <c r="EV198" s="54"/>
      <c r="EW198" s="54"/>
      <c r="EX198" s="54"/>
      <c r="EY198" s="54"/>
      <c r="EZ198" s="54"/>
      <c r="FA198" s="54"/>
      <c r="FB198" s="54"/>
      <c r="FC198" s="54"/>
      <c r="FD198" s="54"/>
      <c r="FE198" s="54"/>
      <c r="FF198" s="54"/>
      <c r="FG198" s="54"/>
      <c r="FH198" s="54"/>
      <c r="FI198" s="54"/>
      <c r="FJ198" s="54"/>
      <c r="FK198" s="54"/>
      <c r="FL198" s="54"/>
      <c r="FM198" s="54"/>
      <c r="FN198" s="54"/>
      <c r="FO198" s="54"/>
      <c r="FP198" s="54"/>
      <c r="FQ198" s="54"/>
      <c r="FR198" s="54"/>
      <c r="FS198" s="54"/>
      <c r="FT198" s="54"/>
      <c r="FU198" s="54"/>
      <c r="FV198" s="54"/>
      <c r="FW198" s="54"/>
      <c r="FX198" s="54"/>
      <c r="FY198" s="54"/>
      <c r="FZ198" s="54"/>
      <c r="GA198" s="54"/>
      <c r="GB198" s="54"/>
      <c r="GC198" s="54"/>
      <c r="GD198" s="54"/>
      <c r="GE198" s="54"/>
      <c r="GF198" s="54"/>
      <c r="GG198" s="54"/>
      <c r="GH198" s="54"/>
      <c r="GI198" s="54"/>
      <c r="GJ198" s="54"/>
      <c r="GK198" s="54"/>
      <c r="GL198" s="54"/>
      <c r="GM198" s="54"/>
      <c r="GN198" s="54"/>
      <c r="GO198" s="54"/>
      <c r="GP198" s="54"/>
      <c r="GQ198" s="54"/>
    </row>
    <row r="199" spans="1:199" ht="31.5" customHeight="1" x14ac:dyDescent="0.25">
      <c r="A199" s="53">
        <f t="shared" si="14"/>
        <v>160</v>
      </c>
      <c r="B199" s="295" t="s">
        <v>213</v>
      </c>
      <c r="C199" s="295"/>
      <c r="D199" s="295"/>
      <c r="E199" s="295"/>
      <c r="F199" s="70">
        <f>AVERAGE(F201:F211)</f>
        <v>100</v>
      </c>
      <c r="G199" s="54"/>
      <c r="H199" s="54"/>
      <c r="I199" s="54"/>
      <c r="J199" s="54"/>
      <c r="K199" s="54"/>
      <c r="L199" s="54"/>
      <c r="M199" s="54"/>
      <c r="N199" s="54"/>
      <c r="O199" s="54"/>
      <c r="P199" s="54"/>
      <c r="Q199" s="54"/>
      <c r="R199" s="54"/>
      <c r="S199" s="54"/>
      <c r="T199" s="54"/>
      <c r="U199" s="54"/>
      <c r="V199" s="54"/>
      <c r="W199" s="54"/>
      <c r="X199" s="54"/>
      <c r="Y199" s="54"/>
      <c r="Z199" s="54"/>
      <c r="AA199" s="54"/>
      <c r="AB199" s="54"/>
      <c r="AC199" s="54"/>
      <c r="AD199" s="54"/>
      <c r="AE199" s="54"/>
      <c r="AF199" s="54"/>
      <c r="AG199" s="54"/>
      <c r="AH199" s="54"/>
      <c r="AI199" s="54"/>
      <c r="AJ199" s="54"/>
      <c r="AK199" s="54"/>
      <c r="AL199" s="54"/>
      <c r="AM199" s="54"/>
      <c r="AN199" s="54"/>
      <c r="AO199" s="54"/>
      <c r="AP199" s="54"/>
      <c r="AQ199" s="54"/>
      <c r="AR199" s="54"/>
      <c r="AS199" s="54"/>
      <c r="AT199" s="54"/>
      <c r="AU199" s="54"/>
      <c r="AV199" s="54"/>
      <c r="AW199" s="54"/>
      <c r="AX199" s="54"/>
      <c r="AY199" s="54"/>
      <c r="AZ199" s="54"/>
      <c r="BA199" s="54"/>
      <c r="BB199" s="54"/>
      <c r="BC199" s="54"/>
      <c r="BD199" s="54"/>
      <c r="BE199" s="54"/>
      <c r="BF199" s="54"/>
      <c r="BG199" s="54"/>
      <c r="BH199" s="54"/>
      <c r="BI199" s="54"/>
      <c r="BJ199" s="54"/>
      <c r="BK199" s="54"/>
      <c r="BL199" s="54"/>
      <c r="BM199" s="54"/>
      <c r="BN199" s="54"/>
      <c r="BO199" s="54"/>
      <c r="BP199" s="54"/>
      <c r="BQ199" s="54"/>
      <c r="BR199" s="54"/>
      <c r="BS199" s="54"/>
      <c r="BT199" s="54"/>
      <c r="BU199" s="54"/>
      <c r="BV199" s="54"/>
      <c r="BW199" s="54"/>
      <c r="BX199" s="54"/>
      <c r="BY199" s="54"/>
      <c r="BZ199" s="54"/>
      <c r="CA199" s="54"/>
      <c r="CB199" s="54"/>
      <c r="CC199" s="54"/>
      <c r="CD199" s="54"/>
      <c r="CE199" s="54"/>
      <c r="CF199" s="54"/>
      <c r="CG199" s="54"/>
      <c r="CH199" s="54"/>
      <c r="CI199" s="54"/>
      <c r="CJ199" s="54"/>
      <c r="CK199" s="54"/>
      <c r="CL199" s="54"/>
      <c r="CM199" s="54"/>
      <c r="CN199" s="54"/>
      <c r="CO199" s="54"/>
      <c r="CP199" s="54"/>
      <c r="CQ199" s="54"/>
      <c r="CR199" s="54"/>
      <c r="CS199" s="54"/>
      <c r="CT199" s="54"/>
      <c r="CU199" s="54"/>
      <c r="CV199" s="54"/>
      <c r="CW199" s="54"/>
      <c r="CX199" s="54"/>
      <c r="CY199" s="54"/>
      <c r="CZ199" s="54"/>
      <c r="DA199" s="54"/>
      <c r="DB199" s="54"/>
      <c r="DC199" s="54"/>
      <c r="DD199" s="54"/>
      <c r="DE199" s="54"/>
      <c r="DF199" s="54"/>
      <c r="DG199" s="54"/>
      <c r="DH199" s="54"/>
      <c r="DI199" s="54"/>
      <c r="DJ199" s="54"/>
      <c r="DK199" s="54"/>
      <c r="DL199" s="54"/>
      <c r="DM199" s="54"/>
      <c r="DN199" s="54"/>
      <c r="DO199" s="54"/>
      <c r="DP199" s="54"/>
      <c r="DQ199" s="54"/>
      <c r="DR199" s="54"/>
      <c r="DS199" s="54"/>
      <c r="DT199" s="54"/>
      <c r="DU199" s="54"/>
      <c r="DV199" s="54"/>
      <c r="DW199" s="54"/>
      <c r="DX199" s="54"/>
      <c r="DY199" s="54"/>
      <c r="DZ199" s="54"/>
      <c r="EA199" s="54"/>
      <c r="EB199" s="54"/>
      <c r="EC199" s="54"/>
      <c r="ED199" s="54"/>
      <c r="EE199" s="54"/>
      <c r="EF199" s="54"/>
      <c r="EG199" s="54"/>
      <c r="EH199" s="54"/>
      <c r="EI199" s="54"/>
      <c r="EJ199" s="54"/>
      <c r="EK199" s="54"/>
      <c r="EL199" s="54"/>
      <c r="EM199" s="54"/>
      <c r="EN199" s="54"/>
      <c r="EO199" s="54"/>
      <c r="EP199" s="54"/>
      <c r="EQ199" s="54"/>
      <c r="ER199" s="54"/>
      <c r="ES199" s="54"/>
      <c r="ET199" s="54"/>
      <c r="EU199" s="54"/>
      <c r="EV199" s="54"/>
      <c r="EW199" s="54"/>
      <c r="EX199" s="54"/>
      <c r="EY199" s="54"/>
      <c r="EZ199" s="54"/>
      <c r="FA199" s="54"/>
      <c r="FB199" s="54"/>
      <c r="FC199" s="54"/>
      <c r="FD199" s="54"/>
      <c r="FE199" s="54"/>
      <c r="FF199" s="54"/>
      <c r="FG199" s="54"/>
      <c r="FH199" s="54"/>
      <c r="FI199" s="54"/>
      <c r="FJ199" s="54"/>
      <c r="FK199" s="54"/>
      <c r="FL199" s="54"/>
      <c r="FM199" s="54"/>
      <c r="FN199" s="54"/>
      <c r="FO199" s="54"/>
      <c r="FP199" s="54"/>
      <c r="FQ199" s="54"/>
      <c r="FR199" s="54"/>
      <c r="FS199" s="54"/>
      <c r="FT199" s="54"/>
      <c r="FU199" s="54"/>
      <c r="FV199" s="54"/>
      <c r="FW199" s="54"/>
      <c r="FX199" s="54"/>
      <c r="FY199" s="54"/>
      <c r="FZ199" s="54"/>
      <c r="GA199" s="54"/>
      <c r="GB199" s="54"/>
      <c r="GC199" s="54"/>
      <c r="GD199" s="54"/>
      <c r="GE199" s="54"/>
      <c r="GF199" s="54"/>
      <c r="GG199" s="54"/>
      <c r="GH199" s="54"/>
      <c r="GI199" s="54"/>
      <c r="GJ199" s="54"/>
      <c r="GK199" s="54"/>
      <c r="GL199" s="54"/>
      <c r="GM199" s="54"/>
      <c r="GN199" s="54"/>
      <c r="GO199" s="54"/>
      <c r="GP199" s="54"/>
      <c r="GQ199" s="54"/>
    </row>
    <row r="200" spans="1:199" ht="31.5" customHeight="1" x14ac:dyDescent="0.25">
      <c r="A200" s="53">
        <f t="shared" si="14"/>
        <v>161</v>
      </c>
      <c r="B200" s="275" t="s">
        <v>214</v>
      </c>
      <c r="C200" s="275"/>
      <c r="D200" s="275"/>
      <c r="E200" s="275"/>
      <c r="F200" s="275"/>
      <c r="G200" s="54"/>
      <c r="H200" s="54"/>
      <c r="I200" s="54"/>
      <c r="J200" s="54"/>
      <c r="K200" s="54"/>
      <c r="L200" s="54"/>
      <c r="M200" s="54"/>
      <c r="N200" s="54"/>
      <c r="O200" s="54"/>
      <c r="P200" s="54"/>
      <c r="Q200" s="54"/>
      <c r="R200" s="54"/>
      <c r="S200" s="54"/>
      <c r="T200" s="54"/>
      <c r="U200" s="54"/>
      <c r="V200" s="54"/>
      <c r="W200" s="54"/>
      <c r="X200" s="54"/>
      <c r="Y200" s="54"/>
      <c r="Z200" s="54"/>
      <c r="AA200" s="54"/>
      <c r="AB200" s="54"/>
      <c r="AC200" s="54"/>
      <c r="AD200" s="54"/>
      <c r="AE200" s="54"/>
      <c r="AF200" s="54"/>
      <c r="AG200" s="54"/>
      <c r="AH200" s="54"/>
      <c r="AI200" s="54"/>
      <c r="AJ200" s="54"/>
      <c r="AK200" s="54"/>
      <c r="AL200" s="54"/>
      <c r="AM200" s="54"/>
      <c r="AN200" s="54"/>
      <c r="AO200" s="54"/>
      <c r="AP200" s="54"/>
      <c r="AQ200" s="54"/>
      <c r="AR200" s="54"/>
      <c r="AS200" s="54"/>
      <c r="AT200" s="54"/>
      <c r="AU200" s="54"/>
      <c r="AV200" s="54"/>
      <c r="AW200" s="54"/>
      <c r="AX200" s="54"/>
      <c r="AY200" s="54"/>
      <c r="AZ200" s="54"/>
      <c r="BA200" s="54"/>
      <c r="BB200" s="54"/>
      <c r="BC200" s="54"/>
      <c r="BD200" s="54"/>
      <c r="BE200" s="54"/>
      <c r="BF200" s="54"/>
      <c r="BG200" s="54"/>
      <c r="BH200" s="54"/>
      <c r="BI200" s="54"/>
      <c r="BJ200" s="54"/>
      <c r="BK200" s="54"/>
      <c r="BL200" s="54"/>
      <c r="BM200" s="54"/>
      <c r="BN200" s="54"/>
      <c r="BO200" s="54"/>
      <c r="BP200" s="54"/>
      <c r="BQ200" s="54"/>
      <c r="BR200" s="54"/>
      <c r="BS200" s="54"/>
      <c r="BT200" s="54"/>
      <c r="BU200" s="54"/>
      <c r="BV200" s="54"/>
      <c r="BW200" s="54"/>
      <c r="BX200" s="54"/>
      <c r="BY200" s="54"/>
      <c r="BZ200" s="54"/>
      <c r="CA200" s="54"/>
      <c r="CB200" s="54"/>
      <c r="CC200" s="54"/>
      <c r="CD200" s="54"/>
      <c r="CE200" s="54"/>
      <c r="CF200" s="54"/>
      <c r="CG200" s="54"/>
      <c r="CH200" s="54"/>
      <c r="CI200" s="54"/>
      <c r="CJ200" s="54"/>
      <c r="CK200" s="54"/>
      <c r="CL200" s="54"/>
      <c r="CM200" s="54"/>
      <c r="CN200" s="54"/>
      <c r="CO200" s="54"/>
      <c r="CP200" s="54"/>
      <c r="CQ200" s="54"/>
      <c r="CR200" s="54"/>
      <c r="CS200" s="54"/>
      <c r="CT200" s="54"/>
      <c r="CU200" s="54"/>
      <c r="CV200" s="54"/>
      <c r="CW200" s="54"/>
      <c r="CX200" s="54"/>
      <c r="CY200" s="54"/>
      <c r="CZ200" s="54"/>
      <c r="DA200" s="54"/>
      <c r="DB200" s="54"/>
      <c r="DC200" s="54"/>
      <c r="DD200" s="54"/>
      <c r="DE200" s="54"/>
      <c r="DF200" s="54"/>
      <c r="DG200" s="54"/>
      <c r="DH200" s="54"/>
      <c r="DI200" s="54"/>
      <c r="DJ200" s="54"/>
      <c r="DK200" s="54"/>
      <c r="DL200" s="54"/>
      <c r="DM200" s="54"/>
      <c r="DN200" s="54"/>
      <c r="DO200" s="54"/>
      <c r="DP200" s="54"/>
      <c r="DQ200" s="54"/>
      <c r="DR200" s="54"/>
      <c r="DS200" s="54"/>
      <c r="DT200" s="54"/>
      <c r="DU200" s="54"/>
      <c r="DV200" s="54"/>
      <c r="DW200" s="54"/>
      <c r="DX200" s="54"/>
      <c r="DY200" s="54"/>
      <c r="DZ200" s="54"/>
      <c r="EA200" s="54"/>
      <c r="EB200" s="54"/>
      <c r="EC200" s="54"/>
      <c r="ED200" s="54"/>
      <c r="EE200" s="54"/>
      <c r="EF200" s="54"/>
      <c r="EG200" s="54"/>
      <c r="EH200" s="54"/>
      <c r="EI200" s="54"/>
      <c r="EJ200" s="54"/>
      <c r="EK200" s="54"/>
      <c r="EL200" s="54"/>
      <c r="EM200" s="54"/>
      <c r="EN200" s="54"/>
      <c r="EO200" s="54"/>
      <c r="EP200" s="54"/>
      <c r="EQ200" s="54"/>
      <c r="ER200" s="54"/>
      <c r="ES200" s="54"/>
      <c r="ET200" s="54"/>
      <c r="EU200" s="54"/>
      <c r="EV200" s="54"/>
      <c r="EW200" s="54"/>
      <c r="EX200" s="54"/>
      <c r="EY200" s="54"/>
      <c r="EZ200" s="54"/>
      <c r="FA200" s="54"/>
      <c r="FB200" s="54"/>
      <c r="FC200" s="54"/>
      <c r="FD200" s="54"/>
      <c r="FE200" s="54"/>
      <c r="FF200" s="54"/>
      <c r="FG200" s="54"/>
      <c r="FH200" s="54"/>
      <c r="FI200" s="54"/>
      <c r="FJ200" s="54"/>
      <c r="FK200" s="54"/>
      <c r="FL200" s="54"/>
      <c r="FM200" s="54"/>
      <c r="FN200" s="54"/>
      <c r="FO200" s="54"/>
      <c r="FP200" s="54"/>
      <c r="FQ200" s="54"/>
      <c r="FR200" s="54"/>
      <c r="FS200" s="54"/>
      <c r="FT200" s="54"/>
      <c r="FU200" s="54"/>
      <c r="FV200" s="54"/>
      <c r="FW200" s="54"/>
      <c r="FX200" s="54"/>
      <c r="FY200" s="54"/>
      <c r="FZ200" s="54"/>
      <c r="GA200" s="54"/>
      <c r="GB200" s="54"/>
      <c r="GC200" s="54"/>
      <c r="GD200" s="54"/>
      <c r="GE200" s="54"/>
      <c r="GF200" s="54"/>
      <c r="GG200" s="54"/>
      <c r="GH200" s="54"/>
      <c r="GI200" s="54"/>
      <c r="GJ200" s="54"/>
      <c r="GK200" s="54"/>
      <c r="GL200" s="54"/>
      <c r="GM200" s="54"/>
      <c r="GN200" s="54"/>
      <c r="GO200" s="54"/>
      <c r="GP200" s="54"/>
      <c r="GQ200" s="54"/>
    </row>
    <row r="201" spans="1:199" s="43" customFormat="1" ht="46.5" customHeight="1" x14ac:dyDescent="0.25">
      <c r="A201" s="53">
        <f t="shared" si="14"/>
        <v>162</v>
      </c>
      <c r="B201" s="306" t="s">
        <v>525</v>
      </c>
      <c r="C201" s="275"/>
      <c r="D201" s="275"/>
      <c r="E201" s="275"/>
      <c r="F201" s="275"/>
      <c r="G201" s="54"/>
      <c r="H201" s="54"/>
      <c r="I201" s="54"/>
      <c r="J201" s="54"/>
      <c r="K201" s="54"/>
      <c r="L201" s="54"/>
      <c r="M201" s="54"/>
      <c r="N201" s="54"/>
      <c r="O201" s="54"/>
      <c r="P201" s="54"/>
      <c r="Q201" s="54"/>
      <c r="R201" s="54"/>
      <c r="S201" s="54"/>
      <c r="T201" s="54"/>
      <c r="U201" s="54"/>
      <c r="V201" s="54"/>
      <c r="W201" s="54"/>
      <c r="X201" s="54"/>
      <c r="Y201" s="54"/>
      <c r="Z201" s="54"/>
      <c r="AA201" s="54"/>
      <c r="AB201" s="54"/>
      <c r="AC201" s="54"/>
      <c r="AD201" s="54"/>
      <c r="AE201" s="54"/>
      <c r="AF201" s="54"/>
      <c r="AG201" s="54"/>
      <c r="AH201" s="54"/>
      <c r="AI201" s="54"/>
      <c r="AJ201" s="54"/>
      <c r="AK201" s="54"/>
      <c r="AL201" s="54"/>
      <c r="AM201" s="54"/>
      <c r="AN201" s="54"/>
      <c r="AO201" s="54"/>
      <c r="AP201" s="54"/>
      <c r="AQ201" s="54"/>
      <c r="AR201" s="54"/>
      <c r="AS201" s="54"/>
      <c r="AT201" s="54"/>
      <c r="AU201" s="54"/>
      <c r="AV201" s="54"/>
      <c r="AW201" s="54"/>
      <c r="AX201" s="54"/>
      <c r="AY201" s="54"/>
      <c r="AZ201" s="54"/>
      <c r="BA201" s="54"/>
      <c r="BB201" s="54"/>
      <c r="BC201" s="54"/>
      <c r="BD201" s="54"/>
      <c r="BE201" s="54"/>
      <c r="BF201" s="54"/>
      <c r="BG201" s="54"/>
      <c r="BH201" s="54"/>
      <c r="BI201" s="54"/>
      <c r="BJ201" s="54"/>
      <c r="BK201" s="54"/>
      <c r="BL201" s="54"/>
      <c r="BM201" s="54"/>
      <c r="BN201" s="54"/>
      <c r="BO201" s="54"/>
      <c r="BP201" s="54"/>
      <c r="BQ201" s="54"/>
      <c r="BR201" s="54"/>
      <c r="BS201" s="54"/>
      <c r="BT201" s="54"/>
      <c r="BU201" s="54"/>
      <c r="BV201" s="54"/>
      <c r="BW201" s="54"/>
      <c r="BX201" s="54"/>
      <c r="BY201" s="54"/>
      <c r="BZ201" s="54"/>
      <c r="CA201" s="54"/>
      <c r="CB201" s="54"/>
      <c r="CC201" s="54"/>
      <c r="CD201" s="54"/>
      <c r="CE201" s="54"/>
      <c r="CF201" s="54"/>
      <c r="CG201" s="54"/>
      <c r="CH201" s="54"/>
      <c r="CI201" s="54"/>
      <c r="CJ201" s="54"/>
      <c r="CK201" s="54"/>
      <c r="CL201" s="54"/>
      <c r="CM201" s="54"/>
      <c r="CN201" s="54"/>
      <c r="CO201" s="54"/>
      <c r="CP201" s="54"/>
      <c r="CQ201" s="54"/>
      <c r="CR201" s="54"/>
      <c r="CS201" s="54"/>
      <c r="CT201" s="54"/>
      <c r="CU201" s="54"/>
      <c r="CV201" s="54"/>
      <c r="CW201" s="54"/>
      <c r="CX201" s="54"/>
      <c r="CY201" s="54"/>
      <c r="CZ201" s="54"/>
      <c r="DA201" s="54"/>
      <c r="DB201" s="54"/>
      <c r="DC201" s="54"/>
      <c r="DD201" s="54"/>
      <c r="DE201" s="54"/>
      <c r="DF201" s="54"/>
      <c r="DG201" s="54"/>
      <c r="DH201" s="54"/>
      <c r="DI201" s="54"/>
      <c r="DJ201" s="54"/>
      <c r="DK201" s="54"/>
      <c r="DL201" s="54"/>
      <c r="DM201" s="54"/>
      <c r="DN201" s="54"/>
      <c r="DO201" s="54"/>
      <c r="DP201" s="54"/>
      <c r="DQ201" s="54"/>
      <c r="DR201" s="54"/>
      <c r="DS201" s="54"/>
      <c r="DT201" s="54"/>
      <c r="DU201" s="54"/>
      <c r="DV201" s="54"/>
      <c r="DW201" s="54"/>
      <c r="DX201" s="54"/>
      <c r="DY201" s="54"/>
      <c r="DZ201" s="54"/>
      <c r="EA201" s="54"/>
      <c r="EB201" s="54"/>
      <c r="EC201" s="54"/>
      <c r="ED201" s="54"/>
      <c r="EE201" s="54"/>
      <c r="EF201" s="54"/>
      <c r="EG201" s="54"/>
      <c r="EH201" s="54"/>
      <c r="EI201" s="54"/>
      <c r="EJ201" s="54"/>
      <c r="EK201" s="54"/>
      <c r="EL201" s="54"/>
      <c r="EM201" s="54"/>
      <c r="EN201" s="54"/>
      <c r="EO201" s="54"/>
      <c r="EP201" s="54"/>
      <c r="EQ201" s="54"/>
      <c r="ER201" s="54"/>
      <c r="ES201" s="54"/>
      <c r="ET201" s="54"/>
      <c r="EU201" s="54"/>
      <c r="EV201" s="54"/>
      <c r="EW201" s="54"/>
      <c r="EX201" s="54"/>
      <c r="EY201" s="54"/>
      <c r="EZ201" s="54"/>
      <c r="FA201" s="54"/>
      <c r="FB201" s="54"/>
      <c r="FC201" s="54"/>
      <c r="FD201" s="54"/>
      <c r="FE201" s="54"/>
      <c r="FF201" s="54"/>
      <c r="FG201" s="54"/>
      <c r="FH201" s="54"/>
      <c r="FI201" s="54"/>
      <c r="FJ201" s="54"/>
      <c r="FK201" s="54"/>
      <c r="FL201" s="54"/>
      <c r="FM201" s="54"/>
      <c r="FN201" s="54"/>
      <c r="FO201" s="54"/>
      <c r="FP201" s="54"/>
      <c r="FQ201" s="54"/>
      <c r="FR201" s="54"/>
      <c r="FS201" s="54"/>
      <c r="FT201" s="54"/>
      <c r="FU201" s="54"/>
      <c r="FV201" s="54"/>
      <c r="FW201" s="54"/>
      <c r="FX201" s="54"/>
      <c r="FY201" s="54"/>
      <c r="FZ201" s="54"/>
      <c r="GA201" s="54"/>
      <c r="GB201" s="54"/>
      <c r="GC201" s="54"/>
      <c r="GD201" s="54"/>
      <c r="GE201" s="54"/>
      <c r="GF201" s="54"/>
      <c r="GG201" s="54"/>
      <c r="GH201" s="54"/>
      <c r="GI201" s="54"/>
      <c r="GJ201" s="54"/>
      <c r="GK201" s="54"/>
      <c r="GL201" s="54"/>
      <c r="GM201" s="54"/>
      <c r="GN201" s="54"/>
      <c r="GO201" s="54"/>
      <c r="GP201" s="54"/>
      <c r="GQ201" s="54"/>
    </row>
    <row r="202" spans="1:199" s="43" customFormat="1" ht="31.5" x14ac:dyDescent="0.25">
      <c r="A202" s="53">
        <f t="shared" si="14"/>
        <v>163</v>
      </c>
      <c r="B202" s="56" t="s">
        <v>526</v>
      </c>
      <c r="C202" s="95" t="s">
        <v>210</v>
      </c>
      <c r="D202" s="58">
        <v>1</v>
      </c>
      <c r="E202" s="58">
        <v>1</v>
      </c>
      <c r="F202" s="5">
        <f>E202*100/D202</f>
        <v>100</v>
      </c>
      <c r="G202" s="54"/>
      <c r="H202" s="54"/>
      <c r="I202" s="54"/>
      <c r="J202" s="54"/>
      <c r="K202" s="54"/>
      <c r="L202" s="54"/>
      <c r="M202" s="54"/>
      <c r="N202" s="54"/>
      <c r="O202" s="54"/>
      <c r="P202" s="54"/>
      <c r="Q202" s="54"/>
      <c r="R202" s="54"/>
      <c r="S202" s="54"/>
      <c r="T202" s="54"/>
      <c r="U202" s="54"/>
      <c r="V202" s="54"/>
      <c r="W202" s="54"/>
      <c r="X202" s="54"/>
      <c r="Y202" s="54"/>
      <c r="Z202" s="54"/>
      <c r="AA202" s="54"/>
      <c r="AB202" s="54"/>
      <c r="AC202" s="54"/>
      <c r="AD202" s="54"/>
      <c r="AE202" s="54"/>
      <c r="AF202" s="54"/>
      <c r="AG202" s="54"/>
      <c r="AH202" s="54"/>
      <c r="AI202" s="54"/>
      <c r="AJ202" s="54"/>
      <c r="AK202" s="54"/>
      <c r="AL202" s="54"/>
      <c r="AM202" s="54"/>
      <c r="AN202" s="54"/>
      <c r="AO202" s="54"/>
      <c r="AP202" s="54"/>
      <c r="AQ202" s="54"/>
      <c r="AR202" s="54"/>
      <c r="AS202" s="54"/>
      <c r="AT202" s="54"/>
      <c r="AU202" s="54"/>
      <c r="AV202" s="54"/>
      <c r="AW202" s="54"/>
      <c r="AX202" s="54"/>
      <c r="AY202" s="54"/>
      <c r="AZ202" s="54"/>
      <c r="BA202" s="54"/>
      <c r="BB202" s="54"/>
      <c r="BC202" s="54"/>
      <c r="BD202" s="54"/>
      <c r="BE202" s="54"/>
      <c r="BF202" s="54"/>
      <c r="BG202" s="54"/>
      <c r="BH202" s="54"/>
      <c r="BI202" s="54"/>
      <c r="BJ202" s="54"/>
      <c r="BK202" s="54"/>
      <c r="BL202" s="54"/>
      <c r="BM202" s="54"/>
      <c r="BN202" s="54"/>
      <c r="BO202" s="54"/>
      <c r="BP202" s="54"/>
      <c r="BQ202" s="54"/>
      <c r="BR202" s="54"/>
      <c r="BS202" s="54"/>
      <c r="BT202" s="54"/>
      <c r="BU202" s="54"/>
      <c r="BV202" s="54"/>
      <c r="BW202" s="54"/>
      <c r="BX202" s="54"/>
      <c r="BY202" s="54"/>
      <c r="BZ202" s="54"/>
      <c r="CA202" s="54"/>
      <c r="CB202" s="54"/>
      <c r="CC202" s="54"/>
      <c r="CD202" s="54"/>
      <c r="CE202" s="54"/>
      <c r="CF202" s="54"/>
      <c r="CG202" s="54"/>
      <c r="CH202" s="54"/>
      <c r="CI202" s="54"/>
      <c r="CJ202" s="54"/>
      <c r="CK202" s="54"/>
      <c r="CL202" s="54"/>
      <c r="CM202" s="54"/>
      <c r="CN202" s="54"/>
      <c r="CO202" s="54"/>
      <c r="CP202" s="54"/>
      <c r="CQ202" s="54"/>
      <c r="CR202" s="54"/>
      <c r="CS202" s="54"/>
      <c r="CT202" s="54"/>
      <c r="CU202" s="54"/>
      <c r="CV202" s="54"/>
      <c r="CW202" s="54"/>
      <c r="CX202" s="54"/>
      <c r="CY202" s="54"/>
      <c r="CZ202" s="54"/>
      <c r="DA202" s="54"/>
      <c r="DB202" s="54"/>
      <c r="DC202" s="54"/>
      <c r="DD202" s="54"/>
      <c r="DE202" s="54"/>
      <c r="DF202" s="54"/>
      <c r="DG202" s="54"/>
      <c r="DH202" s="54"/>
      <c r="DI202" s="54"/>
      <c r="DJ202" s="54"/>
      <c r="DK202" s="54"/>
      <c r="DL202" s="54"/>
      <c r="DM202" s="54"/>
      <c r="DN202" s="54"/>
      <c r="DO202" s="54"/>
      <c r="DP202" s="54"/>
      <c r="DQ202" s="54"/>
      <c r="DR202" s="54"/>
      <c r="DS202" s="54"/>
      <c r="DT202" s="54"/>
      <c r="DU202" s="54"/>
      <c r="DV202" s="54"/>
      <c r="DW202" s="54"/>
      <c r="DX202" s="54"/>
      <c r="DY202" s="54"/>
      <c r="DZ202" s="54"/>
      <c r="EA202" s="54"/>
      <c r="EB202" s="54"/>
      <c r="EC202" s="54"/>
      <c r="ED202" s="54"/>
      <c r="EE202" s="54"/>
      <c r="EF202" s="54"/>
      <c r="EG202" s="54"/>
      <c r="EH202" s="54"/>
      <c r="EI202" s="54"/>
      <c r="EJ202" s="54"/>
      <c r="EK202" s="54"/>
      <c r="EL202" s="54"/>
      <c r="EM202" s="54"/>
      <c r="EN202" s="54"/>
      <c r="EO202" s="54"/>
      <c r="EP202" s="54"/>
      <c r="EQ202" s="54"/>
      <c r="ER202" s="54"/>
      <c r="ES202" s="54"/>
      <c r="ET202" s="54"/>
      <c r="EU202" s="54"/>
      <c r="EV202" s="54"/>
      <c r="EW202" s="54"/>
      <c r="EX202" s="54"/>
      <c r="EY202" s="54"/>
      <c r="EZ202" s="54"/>
      <c r="FA202" s="54"/>
      <c r="FB202" s="54"/>
      <c r="FC202" s="54"/>
      <c r="FD202" s="54"/>
      <c r="FE202" s="54"/>
      <c r="FF202" s="54"/>
      <c r="FG202" s="54"/>
      <c r="FH202" s="54"/>
      <c r="FI202" s="54"/>
      <c r="FJ202" s="54"/>
      <c r="FK202" s="54"/>
      <c r="FL202" s="54"/>
      <c r="FM202" s="54"/>
      <c r="FN202" s="54"/>
      <c r="FO202" s="54"/>
      <c r="FP202" s="54"/>
      <c r="FQ202" s="54"/>
      <c r="FR202" s="54"/>
      <c r="FS202" s="54"/>
      <c r="FT202" s="54"/>
      <c r="FU202" s="54"/>
      <c r="FV202" s="54"/>
      <c r="FW202" s="54"/>
      <c r="FX202" s="54"/>
      <c r="FY202" s="54"/>
      <c r="FZ202" s="54"/>
      <c r="GA202" s="54"/>
      <c r="GB202" s="54"/>
      <c r="GC202" s="54"/>
      <c r="GD202" s="54"/>
      <c r="GE202" s="54"/>
      <c r="GF202" s="54"/>
      <c r="GG202" s="54"/>
      <c r="GH202" s="54"/>
      <c r="GI202" s="54"/>
      <c r="GJ202" s="54"/>
      <c r="GK202" s="54"/>
      <c r="GL202" s="54"/>
      <c r="GM202" s="54"/>
      <c r="GN202" s="54"/>
      <c r="GO202" s="54"/>
      <c r="GP202" s="54"/>
      <c r="GQ202" s="54"/>
    </row>
    <row r="203" spans="1:199" s="43" customFormat="1" x14ac:dyDescent="0.25">
      <c r="A203" s="53">
        <f>A202+1</f>
        <v>164</v>
      </c>
      <c r="B203" s="306" t="s">
        <v>215</v>
      </c>
      <c r="C203" s="275"/>
      <c r="D203" s="275"/>
      <c r="E203" s="275"/>
      <c r="F203" s="275"/>
      <c r="G203" s="54"/>
      <c r="H203" s="54"/>
      <c r="I203" s="54"/>
      <c r="J203" s="54"/>
      <c r="K203" s="54"/>
      <c r="L203" s="54"/>
      <c r="M203" s="54"/>
      <c r="N203" s="54"/>
      <c r="O203" s="54"/>
      <c r="P203" s="54"/>
      <c r="Q203" s="54"/>
      <c r="R203" s="54"/>
      <c r="S203" s="54"/>
      <c r="T203" s="54"/>
      <c r="U203" s="54"/>
      <c r="V203" s="54"/>
      <c r="W203" s="54"/>
      <c r="X203" s="54"/>
      <c r="Y203" s="54"/>
      <c r="Z203" s="54"/>
      <c r="AA203" s="54"/>
      <c r="AB203" s="54"/>
      <c r="AC203" s="54"/>
      <c r="AD203" s="54"/>
      <c r="AE203" s="54"/>
      <c r="AF203" s="54"/>
      <c r="AG203" s="54"/>
      <c r="AH203" s="54"/>
      <c r="AI203" s="54"/>
      <c r="AJ203" s="54"/>
      <c r="AK203" s="54"/>
      <c r="AL203" s="54"/>
      <c r="AM203" s="54"/>
      <c r="AN203" s="54"/>
      <c r="AO203" s="54"/>
      <c r="AP203" s="54"/>
      <c r="AQ203" s="54"/>
      <c r="AR203" s="54"/>
      <c r="AS203" s="54"/>
      <c r="AT203" s="54"/>
      <c r="AU203" s="54"/>
      <c r="AV203" s="54"/>
      <c r="AW203" s="54"/>
      <c r="AX203" s="54"/>
      <c r="AY203" s="54"/>
      <c r="AZ203" s="54"/>
      <c r="BA203" s="54"/>
      <c r="BB203" s="54"/>
      <c r="BC203" s="54"/>
      <c r="BD203" s="54"/>
      <c r="BE203" s="54"/>
      <c r="BF203" s="54"/>
      <c r="BG203" s="54"/>
      <c r="BH203" s="54"/>
      <c r="BI203" s="54"/>
      <c r="BJ203" s="54"/>
      <c r="BK203" s="54"/>
      <c r="BL203" s="54"/>
      <c r="BM203" s="54"/>
      <c r="BN203" s="54"/>
      <c r="BO203" s="54"/>
      <c r="BP203" s="54"/>
      <c r="BQ203" s="54"/>
      <c r="BR203" s="54"/>
      <c r="BS203" s="54"/>
      <c r="BT203" s="54"/>
      <c r="BU203" s="54"/>
      <c r="BV203" s="54"/>
      <c r="BW203" s="54"/>
      <c r="BX203" s="54"/>
      <c r="BY203" s="54"/>
      <c r="BZ203" s="54"/>
      <c r="CA203" s="54"/>
      <c r="CB203" s="54"/>
      <c r="CC203" s="54"/>
      <c r="CD203" s="54"/>
      <c r="CE203" s="54"/>
      <c r="CF203" s="54"/>
      <c r="CG203" s="54"/>
      <c r="CH203" s="54"/>
      <c r="CI203" s="54"/>
      <c r="CJ203" s="54"/>
      <c r="CK203" s="54"/>
      <c r="CL203" s="54"/>
      <c r="CM203" s="54"/>
      <c r="CN203" s="54"/>
      <c r="CO203" s="54"/>
      <c r="CP203" s="54"/>
      <c r="CQ203" s="54"/>
      <c r="CR203" s="54"/>
      <c r="CS203" s="54"/>
      <c r="CT203" s="54"/>
      <c r="CU203" s="54"/>
      <c r="CV203" s="54"/>
      <c r="CW203" s="54"/>
      <c r="CX203" s="54"/>
      <c r="CY203" s="54"/>
      <c r="CZ203" s="54"/>
      <c r="DA203" s="54"/>
      <c r="DB203" s="54"/>
      <c r="DC203" s="54"/>
      <c r="DD203" s="54"/>
      <c r="DE203" s="54"/>
      <c r="DF203" s="54"/>
      <c r="DG203" s="54"/>
      <c r="DH203" s="54"/>
      <c r="DI203" s="54"/>
      <c r="DJ203" s="54"/>
      <c r="DK203" s="54"/>
      <c r="DL203" s="54"/>
      <c r="DM203" s="54"/>
      <c r="DN203" s="54"/>
      <c r="DO203" s="54"/>
      <c r="DP203" s="54"/>
      <c r="DQ203" s="54"/>
      <c r="DR203" s="54"/>
      <c r="DS203" s="54"/>
      <c r="DT203" s="54"/>
      <c r="DU203" s="54"/>
      <c r="DV203" s="54"/>
      <c r="DW203" s="54"/>
      <c r="DX203" s="54"/>
      <c r="DY203" s="54"/>
      <c r="DZ203" s="54"/>
      <c r="EA203" s="54"/>
      <c r="EB203" s="54"/>
      <c r="EC203" s="54"/>
      <c r="ED203" s="54"/>
      <c r="EE203" s="54"/>
      <c r="EF203" s="54"/>
      <c r="EG203" s="54"/>
      <c r="EH203" s="54"/>
      <c r="EI203" s="54"/>
      <c r="EJ203" s="54"/>
      <c r="EK203" s="54"/>
      <c r="EL203" s="54"/>
      <c r="EM203" s="54"/>
      <c r="EN203" s="54"/>
      <c r="EO203" s="54"/>
      <c r="EP203" s="54"/>
      <c r="EQ203" s="54"/>
      <c r="ER203" s="54"/>
      <c r="ES203" s="54"/>
      <c r="ET203" s="54"/>
      <c r="EU203" s="54"/>
      <c r="EV203" s="54"/>
      <c r="EW203" s="54"/>
      <c r="EX203" s="54"/>
      <c r="EY203" s="54"/>
      <c r="EZ203" s="54"/>
      <c r="FA203" s="54"/>
      <c r="FB203" s="54"/>
      <c r="FC203" s="54"/>
      <c r="FD203" s="54"/>
      <c r="FE203" s="54"/>
      <c r="FF203" s="54"/>
      <c r="FG203" s="54"/>
      <c r="FH203" s="54"/>
      <c r="FI203" s="54"/>
      <c r="FJ203" s="54"/>
      <c r="FK203" s="54"/>
      <c r="FL203" s="54"/>
      <c r="FM203" s="54"/>
      <c r="FN203" s="54"/>
      <c r="FO203" s="54"/>
      <c r="FP203" s="54"/>
      <c r="FQ203" s="54"/>
      <c r="FR203" s="54"/>
      <c r="FS203" s="54"/>
      <c r="FT203" s="54"/>
      <c r="FU203" s="54"/>
      <c r="FV203" s="54"/>
      <c r="FW203" s="54"/>
      <c r="FX203" s="54"/>
      <c r="FY203" s="54"/>
      <c r="FZ203" s="54"/>
      <c r="GA203" s="54"/>
      <c r="GB203" s="54"/>
      <c r="GC203" s="54"/>
      <c r="GD203" s="54"/>
      <c r="GE203" s="54"/>
      <c r="GF203" s="54"/>
      <c r="GG203" s="54"/>
      <c r="GH203" s="54"/>
      <c r="GI203" s="54"/>
      <c r="GJ203" s="54"/>
      <c r="GK203" s="54"/>
      <c r="GL203" s="54"/>
      <c r="GM203" s="54"/>
      <c r="GN203" s="54"/>
      <c r="GO203" s="54"/>
      <c r="GP203" s="54"/>
      <c r="GQ203" s="54"/>
    </row>
    <row r="204" spans="1:199" s="43" customFormat="1" ht="33.75" customHeight="1" x14ac:dyDescent="0.25">
      <c r="A204" s="53">
        <f>A202+1</f>
        <v>164</v>
      </c>
      <c r="B204" s="56" t="s">
        <v>527</v>
      </c>
      <c r="C204" s="95" t="s">
        <v>210</v>
      </c>
      <c r="D204" s="58">
        <v>1</v>
      </c>
      <c r="E204" s="58">
        <v>1</v>
      </c>
      <c r="F204" s="5">
        <f>E204*100/D204</f>
        <v>100</v>
      </c>
      <c r="G204" s="54"/>
      <c r="H204" s="54"/>
      <c r="I204" s="54"/>
      <c r="J204" s="54"/>
      <c r="K204" s="54"/>
      <c r="L204" s="54"/>
      <c r="M204" s="54"/>
      <c r="N204" s="54"/>
      <c r="O204" s="54"/>
      <c r="P204" s="54"/>
      <c r="Q204" s="54"/>
      <c r="R204" s="54"/>
      <c r="S204" s="54"/>
      <c r="T204" s="54"/>
      <c r="U204" s="54"/>
      <c r="V204" s="54"/>
      <c r="W204" s="54"/>
      <c r="X204" s="54"/>
      <c r="Y204" s="54"/>
      <c r="Z204" s="54"/>
      <c r="AA204" s="54"/>
      <c r="AB204" s="54"/>
      <c r="AC204" s="54"/>
      <c r="AD204" s="54"/>
      <c r="AE204" s="54"/>
      <c r="AF204" s="54"/>
      <c r="AG204" s="54"/>
      <c r="AH204" s="54"/>
      <c r="AI204" s="54"/>
      <c r="AJ204" s="54"/>
      <c r="AK204" s="54"/>
      <c r="AL204" s="54"/>
      <c r="AM204" s="54"/>
      <c r="AN204" s="54"/>
      <c r="AO204" s="54"/>
      <c r="AP204" s="54"/>
      <c r="AQ204" s="54"/>
      <c r="AR204" s="54"/>
      <c r="AS204" s="54"/>
      <c r="AT204" s="54"/>
      <c r="AU204" s="54"/>
      <c r="AV204" s="54"/>
      <c r="AW204" s="54"/>
      <c r="AX204" s="54"/>
      <c r="AY204" s="54"/>
      <c r="AZ204" s="54"/>
      <c r="BA204" s="54"/>
      <c r="BB204" s="54"/>
      <c r="BC204" s="54"/>
      <c r="BD204" s="54"/>
      <c r="BE204" s="54"/>
      <c r="BF204" s="54"/>
      <c r="BG204" s="54"/>
      <c r="BH204" s="54"/>
      <c r="BI204" s="54"/>
      <c r="BJ204" s="54"/>
      <c r="BK204" s="54"/>
      <c r="BL204" s="54"/>
      <c r="BM204" s="54"/>
      <c r="BN204" s="54"/>
      <c r="BO204" s="54"/>
      <c r="BP204" s="54"/>
      <c r="BQ204" s="54"/>
      <c r="BR204" s="54"/>
      <c r="BS204" s="54"/>
      <c r="BT204" s="54"/>
      <c r="BU204" s="54"/>
      <c r="BV204" s="54"/>
      <c r="BW204" s="54"/>
      <c r="BX204" s="54"/>
      <c r="BY204" s="54"/>
      <c r="BZ204" s="54"/>
      <c r="CA204" s="54"/>
      <c r="CB204" s="54"/>
      <c r="CC204" s="54"/>
      <c r="CD204" s="54"/>
      <c r="CE204" s="54"/>
      <c r="CF204" s="54"/>
      <c r="CG204" s="54"/>
      <c r="CH204" s="54"/>
      <c r="CI204" s="54"/>
      <c r="CJ204" s="54"/>
      <c r="CK204" s="54"/>
      <c r="CL204" s="54"/>
      <c r="CM204" s="54"/>
      <c r="CN204" s="54"/>
      <c r="CO204" s="54"/>
      <c r="CP204" s="54"/>
      <c r="CQ204" s="54"/>
      <c r="CR204" s="54"/>
      <c r="CS204" s="54"/>
      <c r="CT204" s="54"/>
      <c r="CU204" s="54"/>
      <c r="CV204" s="54"/>
      <c r="CW204" s="54"/>
      <c r="CX204" s="54"/>
      <c r="CY204" s="54"/>
      <c r="CZ204" s="54"/>
      <c r="DA204" s="54"/>
      <c r="DB204" s="54"/>
      <c r="DC204" s="54"/>
      <c r="DD204" s="54"/>
      <c r="DE204" s="54"/>
      <c r="DF204" s="54"/>
      <c r="DG204" s="54"/>
      <c r="DH204" s="54"/>
      <c r="DI204" s="54"/>
      <c r="DJ204" s="54"/>
      <c r="DK204" s="54"/>
      <c r="DL204" s="54"/>
      <c r="DM204" s="54"/>
      <c r="DN204" s="54"/>
      <c r="DO204" s="54"/>
      <c r="DP204" s="54"/>
      <c r="DQ204" s="54"/>
      <c r="DR204" s="54"/>
      <c r="DS204" s="54"/>
      <c r="DT204" s="54"/>
      <c r="DU204" s="54"/>
      <c r="DV204" s="54"/>
      <c r="DW204" s="54"/>
      <c r="DX204" s="54"/>
      <c r="DY204" s="54"/>
      <c r="DZ204" s="54"/>
      <c r="EA204" s="54"/>
      <c r="EB204" s="54"/>
      <c r="EC204" s="54"/>
      <c r="ED204" s="54"/>
      <c r="EE204" s="54"/>
      <c r="EF204" s="54"/>
      <c r="EG204" s="54"/>
      <c r="EH204" s="54"/>
      <c r="EI204" s="54"/>
      <c r="EJ204" s="54"/>
      <c r="EK204" s="54"/>
      <c r="EL204" s="54"/>
      <c r="EM204" s="54"/>
      <c r="EN204" s="54"/>
      <c r="EO204" s="54"/>
      <c r="EP204" s="54"/>
      <c r="EQ204" s="54"/>
      <c r="ER204" s="54"/>
      <c r="ES204" s="54"/>
      <c r="ET204" s="54"/>
      <c r="EU204" s="54"/>
      <c r="EV204" s="54"/>
      <c r="EW204" s="54"/>
      <c r="EX204" s="54"/>
      <c r="EY204" s="54"/>
      <c r="EZ204" s="54"/>
      <c r="FA204" s="54"/>
      <c r="FB204" s="54"/>
      <c r="FC204" s="54"/>
      <c r="FD204" s="54"/>
      <c r="FE204" s="54"/>
      <c r="FF204" s="54"/>
      <c r="FG204" s="54"/>
      <c r="FH204" s="54"/>
      <c r="FI204" s="54"/>
      <c r="FJ204" s="54"/>
      <c r="FK204" s="54"/>
      <c r="FL204" s="54"/>
      <c r="FM204" s="54"/>
      <c r="FN204" s="54"/>
      <c r="FO204" s="54"/>
      <c r="FP204" s="54"/>
      <c r="FQ204" s="54"/>
      <c r="FR204" s="54"/>
      <c r="FS204" s="54"/>
      <c r="FT204" s="54"/>
      <c r="FU204" s="54"/>
      <c r="FV204" s="54"/>
      <c r="FW204" s="54"/>
      <c r="FX204" s="54"/>
      <c r="FY204" s="54"/>
      <c r="FZ204" s="54"/>
      <c r="GA204" s="54"/>
      <c r="GB204" s="54"/>
      <c r="GC204" s="54"/>
      <c r="GD204" s="54"/>
      <c r="GE204" s="54"/>
      <c r="GF204" s="54"/>
      <c r="GG204" s="54"/>
      <c r="GH204" s="54"/>
      <c r="GI204" s="54"/>
      <c r="GJ204" s="54"/>
      <c r="GK204" s="54"/>
      <c r="GL204" s="54"/>
      <c r="GM204" s="54"/>
      <c r="GN204" s="54"/>
      <c r="GO204" s="54"/>
      <c r="GP204" s="54"/>
      <c r="GQ204" s="54"/>
    </row>
    <row r="205" spans="1:199" s="43" customFormat="1" ht="33" customHeight="1" x14ac:dyDescent="0.25">
      <c r="A205" s="53">
        <f>A204+1</f>
        <v>165</v>
      </c>
      <c r="B205" s="275" t="s">
        <v>528</v>
      </c>
      <c r="C205" s="275"/>
      <c r="D205" s="275"/>
      <c r="E205" s="275"/>
      <c r="F205" s="275"/>
      <c r="G205" s="54"/>
      <c r="H205" s="54"/>
      <c r="I205" s="54"/>
      <c r="J205" s="54"/>
      <c r="K205" s="54"/>
      <c r="L205" s="54"/>
      <c r="M205" s="54"/>
      <c r="N205" s="54"/>
      <c r="O205" s="54"/>
      <c r="P205" s="54"/>
      <c r="Q205" s="54"/>
      <c r="R205" s="54"/>
      <c r="S205" s="54"/>
      <c r="T205" s="54"/>
      <c r="U205" s="54"/>
      <c r="V205" s="54"/>
      <c r="W205" s="54"/>
      <c r="X205" s="54"/>
      <c r="Y205" s="54"/>
      <c r="Z205" s="54"/>
      <c r="AA205" s="54"/>
      <c r="AB205" s="54"/>
      <c r="AC205" s="54"/>
      <c r="AD205" s="54"/>
      <c r="AE205" s="54"/>
      <c r="AF205" s="54"/>
      <c r="AG205" s="54"/>
      <c r="AH205" s="54"/>
      <c r="AI205" s="54"/>
      <c r="AJ205" s="54"/>
      <c r="AK205" s="54"/>
      <c r="AL205" s="54"/>
      <c r="AM205" s="54"/>
      <c r="AN205" s="54"/>
      <c r="AO205" s="54"/>
      <c r="AP205" s="54"/>
      <c r="AQ205" s="54"/>
      <c r="AR205" s="54"/>
      <c r="AS205" s="54"/>
      <c r="AT205" s="54"/>
      <c r="AU205" s="54"/>
      <c r="AV205" s="54"/>
      <c r="AW205" s="54"/>
      <c r="AX205" s="54"/>
      <c r="AY205" s="54"/>
      <c r="AZ205" s="54"/>
      <c r="BA205" s="54"/>
      <c r="BB205" s="54"/>
      <c r="BC205" s="54"/>
      <c r="BD205" s="54"/>
      <c r="BE205" s="54"/>
      <c r="BF205" s="54"/>
      <c r="BG205" s="54"/>
      <c r="BH205" s="54"/>
      <c r="BI205" s="54"/>
      <c r="BJ205" s="54"/>
      <c r="BK205" s="54"/>
      <c r="BL205" s="54"/>
      <c r="BM205" s="54"/>
      <c r="BN205" s="54"/>
      <c r="BO205" s="54"/>
      <c r="BP205" s="54"/>
      <c r="BQ205" s="54"/>
      <c r="BR205" s="54"/>
      <c r="BS205" s="54"/>
      <c r="BT205" s="54"/>
      <c r="BU205" s="54"/>
      <c r="BV205" s="54"/>
      <c r="BW205" s="54"/>
      <c r="BX205" s="54"/>
      <c r="BY205" s="54"/>
      <c r="BZ205" s="54"/>
      <c r="CA205" s="54"/>
      <c r="CB205" s="54"/>
      <c r="CC205" s="54"/>
      <c r="CD205" s="54"/>
      <c r="CE205" s="54"/>
      <c r="CF205" s="54"/>
      <c r="CG205" s="54"/>
      <c r="CH205" s="54"/>
      <c r="CI205" s="54"/>
      <c r="CJ205" s="54"/>
      <c r="CK205" s="54"/>
      <c r="CL205" s="54"/>
      <c r="CM205" s="54"/>
      <c r="CN205" s="54"/>
      <c r="CO205" s="54"/>
      <c r="CP205" s="54"/>
      <c r="CQ205" s="54"/>
      <c r="CR205" s="54"/>
      <c r="CS205" s="54"/>
      <c r="CT205" s="54"/>
      <c r="CU205" s="54"/>
      <c r="CV205" s="54"/>
      <c r="CW205" s="54"/>
      <c r="CX205" s="54"/>
      <c r="CY205" s="54"/>
      <c r="CZ205" s="54"/>
      <c r="DA205" s="54"/>
      <c r="DB205" s="54"/>
      <c r="DC205" s="54"/>
      <c r="DD205" s="54"/>
      <c r="DE205" s="54"/>
      <c r="DF205" s="54"/>
      <c r="DG205" s="54"/>
      <c r="DH205" s="54"/>
      <c r="DI205" s="54"/>
      <c r="DJ205" s="54"/>
      <c r="DK205" s="54"/>
      <c r="DL205" s="54"/>
      <c r="DM205" s="54"/>
      <c r="DN205" s="54"/>
      <c r="DO205" s="54"/>
      <c r="DP205" s="54"/>
      <c r="DQ205" s="54"/>
      <c r="DR205" s="54"/>
      <c r="DS205" s="54"/>
      <c r="DT205" s="54"/>
      <c r="DU205" s="54"/>
      <c r="DV205" s="54"/>
      <c r="DW205" s="54"/>
      <c r="DX205" s="54"/>
      <c r="DY205" s="54"/>
      <c r="DZ205" s="54"/>
      <c r="EA205" s="54"/>
      <c r="EB205" s="54"/>
      <c r="EC205" s="54"/>
      <c r="ED205" s="54"/>
      <c r="EE205" s="54"/>
      <c r="EF205" s="54"/>
      <c r="EG205" s="54"/>
      <c r="EH205" s="54"/>
      <c r="EI205" s="54"/>
      <c r="EJ205" s="54"/>
      <c r="EK205" s="54"/>
      <c r="EL205" s="54"/>
      <c r="EM205" s="54"/>
      <c r="EN205" s="54"/>
      <c r="EO205" s="54"/>
      <c r="EP205" s="54"/>
      <c r="EQ205" s="54"/>
      <c r="ER205" s="54"/>
      <c r="ES205" s="54"/>
      <c r="ET205" s="54"/>
      <c r="EU205" s="54"/>
      <c r="EV205" s="54"/>
      <c r="EW205" s="54"/>
      <c r="EX205" s="54"/>
      <c r="EY205" s="54"/>
      <c r="EZ205" s="54"/>
      <c r="FA205" s="54"/>
      <c r="FB205" s="54"/>
      <c r="FC205" s="54"/>
      <c r="FD205" s="54"/>
      <c r="FE205" s="54"/>
      <c r="FF205" s="54"/>
      <c r="FG205" s="54"/>
      <c r="FH205" s="54"/>
      <c r="FI205" s="54"/>
      <c r="FJ205" s="54"/>
      <c r="FK205" s="54"/>
      <c r="FL205" s="54"/>
      <c r="FM205" s="54"/>
      <c r="FN205" s="54"/>
      <c r="FO205" s="54"/>
      <c r="FP205" s="54"/>
      <c r="FQ205" s="54"/>
      <c r="FR205" s="54"/>
      <c r="FS205" s="54"/>
      <c r="FT205" s="54"/>
      <c r="FU205" s="54"/>
      <c r="FV205" s="54"/>
      <c r="FW205" s="54"/>
      <c r="FX205" s="54"/>
      <c r="FY205" s="54"/>
      <c r="FZ205" s="54"/>
      <c r="GA205" s="54"/>
      <c r="GB205" s="54"/>
      <c r="GC205" s="54"/>
      <c r="GD205" s="54"/>
      <c r="GE205" s="54"/>
      <c r="GF205" s="54"/>
      <c r="GG205" s="54"/>
      <c r="GH205" s="54"/>
      <c r="GI205" s="54"/>
      <c r="GJ205" s="54"/>
      <c r="GK205" s="54"/>
      <c r="GL205" s="54"/>
      <c r="GM205" s="54"/>
      <c r="GN205" s="54"/>
      <c r="GO205" s="54"/>
      <c r="GP205" s="54"/>
      <c r="GQ205" s="54"/>
    </row>
    <row r="206" spans="1:199" s="43" customFormat="1" x14ac:dyDescent="0.25">
      <c r="A206" s="53">
        <f t="shared" si="14"/>
        <v>166</v>
      </c>
      <c r="B206" s="275" t="s">
        <v>529</v>
      </c>
      <c r="C206" s="275"/>
      <c r="D206" s="275"/>
      <c r="E206" s="275"/>
      <c r="F206" s="275"/>
      <c r="G206" s="54"/>
      <c r="H206" s="54"/>
      <c r="I206" s="54"/>
      <c r="J206" s="54"/>
      <c r="K206" s="54"/>
      <c r="L206" s="54"/>
      <c r="M206" s="54"/>
      <c r="N206" s="54"/>
      <c r="O206" s="54"/>
      <c r="P206" s="54"/>
      <c r="Q206" s="54"/>
      <c r="R206" s="54"/>
      <c r="S206" s="54"/>
      <c r="T206" s="54"/>
      <c r="U206" s="54"/>
      <c r="V206" s="54"/>
      <c r="W206" s="54"/>
      <c r="X206" s="54"/>
      <c r="Y206" s="54"/>
      <c r="Z206" s="54"/>
      <c r="AA206" s="54"/>
      <c r="AB206" s="54"/>
      <c r="AC206" s="54"/>
      <c r="AD206" s="54"/>
      <c r="AE206" s="54"/>
      <c r="AF206" s="54"/>
      <c r="AG206" s="54"/>
      <c r="AH206" s="54"/>
      <c r="AI206" s="54"/>
      <c r="AJ206" s="54"/>
      <c r="AK206" s="54"/>
      <c r="AL206" s="54"/>
      <c r="AM206" s="54"/>
      <c r="AN206" s="54"/>
      <c r="AO206" s="54"/>
      <c r="AP206" s="54"/>
      <c r="AQ206" s="54"/>
      <c r="AR206" s="54"/>
      <c r="AS206" s="54"/>
      <c r="AT206" s="54"/>
      <c r="AU206" s="54"/>
      <c r="AV206" s="54"/>
      <c r="AW206" s="54"/>
      <c r="AX206" s="54"/>
      <c r="AY206" s="54"/>
      <c r="AZ206" s="54"/>
      <c r="BA206" s="54"/>
      <c r="BB206" s="54"/>
      <c r="BC206" s="54"/>
      <c r="BD206" s="54"/>
      <c r="BE206" s="54"/>
      <c r="BF206" s="54"/>
      <c r="BG206" s="54"/>
      <c r="BH206" s="54"/>
      <c r="BI206" s="54"/>
      <c r="BJ206" s="54"/>
      <c r="BK206" s="54"/>
      <c r="BL206" s="54"/>
      <c r="BM206" s="54"/>
      <c r="BN206" s="54"/>
      <c r="BO206" s="54"/>
      <c r="BP206" s="54"/>
      <c r="BQ206" s="54"/>
      <c r="BR206" s="54"/>
      <c r="BS206" s="54"/>
      <c r="BT206" s="54"/>
      <c r="BU206" s="54"/>
      <c r="BV206" s="54"/>
      <c r="BW206" s="54"/>
      <c r="BX206" s="54"/>
      <c r="BY206" s="54"/>
      <c r="BZ206" s="54"/>
      <c r="CA206" s="54"/>
      <c r="CB206" s="54"/>
      <c r="CC206" s="54"/>
      <c r="CD206" s="54"/>
      <c r="CE206" s="54"/>
      <c r="CF206" s="54"/>
      <c r="CG206" s="54"/>
      <c r="CH206" s="54"/>
      <c r="CI206" s="54"/>
      <c r="CJ206" s="54"/>
      <c r="CK206" s="54"/>
      <c r="CL206" s="54"/>
      <c r="CM206" s="54"/>
      <c r="CN206" s="54"/>
      <c r="CO206" s="54"/>
      <c r="CP206" s="54"/>
      <c r="CQ206" s="54"/>
      <c r="CR206" s="54"/>
      <c r="CS206" s="54"/>
      <c r="CT206" s="54"/>
      <c r="CU206" s="54"/>
      <c r="CV206" s="54"/>
      <c r="CW206" s="54"/>
      <c r="CX206" s="54"/>
      <c r="CY206" s="54"/>
      <c r="CZ206" s="54"/>
      <c r="DA206" s="54"/>
      <c r="DB206" s="54"/>
      <c r="DC206" s="54"/>
      <c r="DD206" s="54"/>
      <c r="DE206" s="54"/>
      <c r="DF206" s="54"/>
      <c r="DG206" s="54"/>
      <c r="DH206" s="54"/>
      <c r="DI206" s="54"/>
      <c r="DJ206" s="54"/>
      <c r="DK206" s="54"/>
      <c r="DL206" s="54"/>
      <c r="DM206" s="54"/>
      <c r="DN206" s="54"/>
      <c r="DO206" s="54"/>
      <c r="DP206" s="54"/>
      <c r="DQ206" s="54"/>
      <c r="DR206" s="54"/>
      <c r="DS206" s="54"/>
      <c r="DT206" s="54"/>
      <c r="DU206" s="54"/>
      <c r="DV206" s="54"/>
      <c r="DW206" s="54"/>
      <c r="DX206" s="54"/>
      <c r="DY206" s="54"/>
      <c r="DZ206" s="54"/>
      <c r="EA206" s="54"/>
      <c r="EB206" s="54"/>
      <c r="EC206" s="54"/>
      <c r="ED206" s="54"/>
      <c r="EE206" s="54"/>
      <c r="EF206" s="54"/>
      <c r="EG206" s="54"/>
      <c r="EH206" s="54"/>
      <c r="EI206" s="54"/>
      <c r="EJ206" s="54"/>
      <c r="EK206" s="54"/>
      <c r="EL206" s="54"/>
      <c r="EM206" s="54"/>
      <c r="EN206" s="54"/>
      <c r="EO206" s="54"/>
      <c r="EP206" s="54"/>
      <c r="EQ206" s="54"/>
      <c r="ER206" s="54"/>
      <c r="ES206" s="54"/>
      <c r="ET206" s="54"/>
      <c r="EU206" s="54"/>
      <c r="EV206" s="54"/>
      <c r="EW206" s="54"/>
      <c r="EX206" s="54"/>
      <c r="EY206" s="54"/>
      <c r="EZ206" s="54"/>
      <c r="FA206" s="54"/>
      <c r="FB206" s="54"/>
      <c r="FC206" s="54"/>
      <c r="FD206" s="54"/>
      <c r="FE206" s="54"/>
      <c r="FF206" s="54"/>
      <c r="FG206" s="54"/>
      <c r="FH206" s="54"/>
      <c r="FI206" s="54"/>
      <c r="FJ206" s="54"/>
      <c r="FK206" s="54"/>
      <c r="FL206" s="54"/>
      <c r="FM206" s="54"/>
      <c r="FN206" s="54"/>
      <c r="FO206" s="54"/>
      <c r="FP206" s="54"/>
      <c r="FQ206" s="54"/>
      <c r="FR206" s="54"/>
      <c r="FS206" s="54"/>
      <c r="FT206" s="54"/>
      <c r="FU206" s="54"/>
      <c r="FV206" s="54"/>
      <c r="FW206" s="54"/>
      <c r="FX206" s="54"/>
      <c r="FY206" s="54"/>
      <c r="FZ206" s="54"/>
      <c r="GA206" s="54"/>
      <c r="GB206" s="54"/>
      <c r="GC206" s="54"/>
      <c r="GD206" s="54"/>
      <c r="GE206" s="54"/>
      <c r="GF206" s="54"/>
      <c r="GG206" s="54"/>
      <c r="GH206" s="54"/>
      <c r="GI206" s="54"/>
      <c r="GJ206" s="54"/>
      <c r="GK206" s="54"/>
      <c r="GL206" s="54"/>
      <c r="GM206" s="54"/>
      <c r="GN206" s="54"/>
      <c r="GO206" s="54"/>
      <c r="GP206" s="54"/>
      <c r="GQ206" s="54"/>
    </row>
    <row r="207" spans="1:199" s="43" customFormat="1" ht="31.5" x14ac:dyDescent="0.25">
      <c r="A207" s="176">
        <f t="shared" si="14"/>
        <v>167</v>
      </c>
      <c r="B207" s="174" t="s">
        <v>530</v>
      </c>
      <c r="C207" s="172" t="s">
        <v>210</v>
      </c>
      <c r="D207" s="58">
        <v>7</v>
      </c>
      <c r="E207" s="58">
        <v>7</v>
      </c>
      <c r="F207" s="5">
        <f>E207*100/D207</f>
        <v>100</v>
      </c>
      <c r="G207" s="54"/>
      <c r="H207" s="54"/>
      <c r="I207" s="54"/>
      <c r="J207" s="54"/>
      <c r="K207" s="54"/>
      <c r="L207" s="54"/>
      <c r="M207" s="54"/>
      <c r="N207" s="54"/>
      <c r="O207" s="54"/>
      <c r="P207" s="54"/>
      <c r="Q207" s="54"/>
      <c r="R207" s="54"/>
      <c r="S207" s="54"/>
      <c r="T207" s="54"/>
      <c r="U207" s="54"/>
      <c r="V207" s="54"/>
      <c r="W207" s="54"/>
      <c r="X207" s="54"/>
      <c r="Y207" s="54"/>
      <c r="Z207" s="54"/>
      <c r="AA207" s="54"/>
      <c r="AB207" s="54"/>
      <c r="AC207" s="54"/>
      <c r="AD207" s="54"/>
      <c r="AE207" s="54"/>
      <c r="AF207" s="54"/>
      <c r="AG207" s="54"/>
      <c r="AH207" s="54"/>
      <c r="AI207" s="54"/>
      <c r="AJ207" s="54"/>
      <c r="AK207" s="54"/>
      <c r="AL207" s="54"/>
      <c r="AM207" s="54"/>
      <c r="AN207" s="54"/>
      <c r="AO207" s="54"/>
      <c r="AP207" s="54"/>
      <c r="AQ207" s="54"/>
      <c r="AR207" s="54"/>
      <c r="AS207" s="54"/>
      <c r="AT207" s="54"/>
      <c r="AU207" s="54"/>
      <c r="AV207" s="54"/>
      <c r="AW207" s="54"/>
      <c r="AX207" s="54"/>
      <c r="AY207" s="54"/>
      <c r="AZ207" s="54"/>
      <c r="BA207" s="54"/>
      <c r="BB207" s="54"/>
      <c r="BC207" s="54"/>
      <c r="BD207" s="54"/>
      <c r="BE207" s="54"/>
      <c r="BF207" s="54"/>
      <c r="BG207" s="54"/>
      <c r="BH207" s="54"/>
      <c r="BI207" s="54"/>
      <c r="BJ207" s="54"/>
      <c r="BK207" s="54"/>
      <c r="BL207" s="54"/>
      <c r="BM207" s="54"/>
      <c r="BN207" s="54"/>
      <c r="BO207" s="54"/>
      <c r="BP207" s="54"/>
      <c r="BQ207" s="54"/>
      <c r="BR207" s="54"/>
      <c r="BS207" s="54"/>
      <c r="BT207" s="54"/>
      <c r="BU207" s="54"/>
      <c r="BV207" s="54"/>
      <c r="BW207" s="54"/>
      <c r="BX207" s="54"/>
      <c r="BY207" s="54"/>
      <c r="BZ207" s="54"/>
      <c r="CA207" s="54"/>
      <c r="CB207" s="54"/>
      <c r="CC207" s="54"/>
      <c r="CD207" s="54"/>
      <c r="CE207" s="54"/>
      <c r="CF207" s="54"/>
      <c r="CG207" s="54"/>
      <c r="CH207" s="54"/>
      <c r="CI207" s="54"/>
      <c r="CJ207" s="54"/>
      <c r="CK207" s="54"/>
      <c r="CL207" s="54"/>
      <c r="CM207" s="54"/>
      <c r="CN207" s="54"/>
      <c r="CO207" s="54"/>
      <c r="CP207" s="54"/>
      <c r="CQ207" s="54"/>
      <c r="CR207" s="54"/>
      <c r="CS207" s="54"/>
      <c r="CT207" s="54"/>
      <c r="CU207" s="54"/>
      <c r="CV207" s="54"/>
      <c r="CW207" s="54"/>
      <c r="CX207" s="54"/>
      <c r="CY207" s="54"/>
      <c r="CZ207" s="54"/>
      <c r="DA207" s="54"/>
      <c r="DB207" s="54"/>
      <c r="DC207" s="54"/>
      <c r="DD207" s="54"/>
      <c r="DE207" s="54"/>
      <c r="DF207" s="54"/>
      <c r="DG207" s="54"/>
      <c r="DH207" s="54"/>
      <c r="DI207" s="54"/>
      <c r="DJ207" s="54"/>
      <c r="DK207" s="54"/>
      <c r="DL207" s="54"/>
      <c r="DM207" s="54"/>
      <c r="DN207" s="54"/>
      <c r="DO207" s="54"/>
      <c r="DP207" s="54"/>
      <c r="DQ207" s="54"/>
      <c r="DR207" s="54"/>
      <c r="DS207" s="54"/>
      <c r="DT207" s="54"/>
      <c r="DU207" s="54"/>
      <c r="DV207" s="54"/>
      <c r="DW207" s="54"/>
      <c r="DX207" s="54"/>
      <c r="DY207" s="54"/>
      <c r="DZ207" s="54"/>
      <c r="EA207" s="54"/>
      <c r="EB207" s="54"/>
      <c r="EC207" s="54"/>
      <c r="ED207" s="54"/>
      <c r="EE207" s="54"/>
      <c r="EF207" s="54"/>
      <c r="EG207" s="54"/>
      <c r="EH207" s="54"/>
      <c r="EI207" s="54"/>
      <c r="EJ207" s="54"/>
      <c r="EK207" s="54"/>
      <c r="EL207" s="54"/>
      <c r="EM207" s="54"/>
      <c r="EN207" s="54"/>
      <c r="EO207" s="54"/>
      <c r="EP207" s="54"/>
      <c r="EQ207" s="54"/>
      <c r="ER207" s="54"/>
      <c r="ES207" s="54"/>
      <c r="ET207" s="54"/>
      <c r="EU207" s="54"/>
      <c r="EV207" s="54"/>
      <c r="EW207" s="54"/>
      <c r="EX207" s="54"/>
      <c r="EY207" s="54"/>
      <c r="EZ207" s="54"/>
      <c r="FA207" s="54"/>
      <c r="FB207" s="54"/>
      <c r="FC207" s="54"/>
      <c r="FD207" s="54"/>
      <c r="FE207" s="54"/>
      <c r="FF207" s="54"/>
      <c r="FG207" s="54"/>
      <c r="FH207" s="54"/>
      <c r="FI207" s="54"/>
      <c r="FJ207" s="54"/>
      <c r="FK207" s="54"/>
      <c r="FL207" s="54"/>
      <c r="FM207" s="54"/>
      <c r="FN207" s="54"/>
      <c r="FO207" s="54"/>
      <c r="FP207" s="54"/>
      <c r="FQ207" s="54"/>
      <c r="FR207" s="54"/>
      <c r="FS207" s="54"/>
      <c r="FT207" s="54"/>
      <c r="FU207" s="54"/>
      <c r="FV207" s="54"/>
      <c r="FW207" s="54"/>
      <c r="FX207" s="54"/>
      <c r="FY207" s="54"/>
      <c r="FZ207" s="54"/>
      <c r="GA207" s="54"/>
      <c r="GB207" s="54"/>
      <c r="GC207" s="54"/>
      <c r="GD207" s="54"/>
      <c r="GE207" s="54"/>
      <c r="GF207" s="54"/>
      <c r="GG207" s="54"/>
      <c r="GH207" s="54"/>
      <c r="GI207" s="54"/>
      <c r="GJ207" s="54"/>
      <c r="GK207" s="54"/>
      <c r="GL207" s="54"/>
      <c r="GM207" s="54"/>
      <c r="GN207" s="54"/>
      <c r="GO207" s="54"/>
      <c r="GP207" s="54"/>
      <c r="GQ207" s="54"/>
    </row>
    <row r="208" spans="1:199" s="43" customFormat="1" ht="33" customHeight="1" x14ac:dyDescent="0.25">
      <c r="A208" s="53">
        <f>A207+1</f>
        <v>168</v>
      </c>
      <c r="B208" s="275" t="s">
        <v>531</v>
      </c>
      <c r="C208" s="275"/>
      <c r="D208" s="275"/>
      <c r="E208" s="275"/>
      <c r="F208" s="275"/>
      <c r="G208" s="54"/>
      <c r="H208" s="54"/>
      <c r="I208" s="54"/>
      <c r="J208" s="54"/>
      <c r="K208" s="54"/>
      <c r="L208" s="54"/>
      <c r="M208" s="54"/>
      <c r="N208" s="54"/>
      <c r="O208" s="54"/>
      <c r="P208" s="54"/>
      <c r="Q208" s="54"/>
      <c r="R208" s="54"/>
      <c r="S208" s="54"/>
      <c r="T208" s="54"/>
      <c r="U208" s="54"/>
      <c r="V208" s="54"/>
      <c r="W208" s="54"/>
      <c r="X208" s="54"/>
      <c r="Y208" s="54"/>
      <c r="Z208" s="54"/>
      <c r="AA208" s="54"/>
      <c r="AB208" s="54"/>
      <c r="AC208" s="54"/>
      <c r="AD208" s="54"/>
      <c r="AE208" s="54"/>
      <c r="AF208" s="54"/>
      <c r="AG208" s="54"/>
      <c r="AH208" s="54"/>
      <c r="AI208" s="54"/>
      <c r="AJ208" s="54"/>
      <c r="AK208" s="54"/>
      <c r="AL208" s="54"/>
      <c r="AM208" s="54"/>
      <c r="AN208" s="54"/>
      <c r="AO208" s="54"/>
      <c r="AP208" s="54"/>
      <c r="AQ208" s="54"/>
      <c r="AR208" s="54"/>
      <c r="AS208" s="54"/>
      <c r="AT208" s="54"/>
      <c r="AU208" s="54"/>
      <c r="AV208" s="54"/>
      <c r="AW208" s="54"/>
      <c r="AX208" s="54"/>
      <c r="AY208" s="54"/>
      <c r="AZ208" s="54"/>
      <c r="BA208" s="54"/>
      <c r="BB208" s="54"/>
      <c r="BC208" s="54"/>
      <c r="BD208" s="54"/>
      <c r="BE208" s="54"/>
      <c r="BF208" s="54"/>
      <c r="BG208" s="54"/>
      <c r="BH208" s="54"/>
      <c r="BI208" s="54"/>
      <c r="BJ208" s="54"/>
      <c r="BK208" s="54"/>
      <c r="BL208" s="54"/>
      <c r="BM208" s="54"/>
      <c r="BN208" s="54"/>
      <c r="BO208" s="54"/>
      <c r="BP208" s="54"/>
      <c r="BQ208" s="54"/>
      <c r="BR208" s="54"/>
      <c r="BS208" s="54"/>
      <c r="BT208" s="54"/>
      <c r="BU208" s="54"/>
      <c r="BV208" s="54"/>
      <c r="BW208" s="54"/>
      <c r="BX208" s="54"/>
      <c r="BY208" s="54"/>
      <c r="BZ208" s="54"/>
      <c r="CA208" s="54"/>
      <c r="CB208" s="54"/>
      <c r="CC208" s="54"/>
      <c r="CD208" s="54"/>
      <c r="CE208" s="54"/>
      <c r="CF208" s="54"/>
      <c r="CG208" s="54"/>
      <c r="CH208" s="54"/>
      <c r="CI208" s="54"/>
      <c r="CJ208" s="54"/>
      <c r="CK208" s="54"/>
      <c r="CL208" s="54"/>
      <c r="CM208" s="54"/>
      <c r="CN208" s="54"/>
      <c r="CO208" s="54"/>
      <c r="CP208" s="54"/>
      <c r="CQ208" s="54"/>
      <c r="CR208" s="54"/>
      <c r="CS208" s="54"/>
      <c r="CT208" s="54"/>
      <c r="CU208" s="54"/>
      <c r="CV208" s="54"/>
      <c r="CW208" s="54"/>
      <c r="CX208" s="54"/>
      <c r="CY208" s="54"/>
      <c r="CZ208" s="54"/>
      <c r="DA208" s="54"/>
      <c r="DB208" s="54"/>
      <c r="DC208" s="54"/>
      <c r="DD208" s="54"/>
      <c r="DE208" s="54"/>
      <c r="DF208" s="54"/>
      <c r="DG208" s="54"/>
      <c r="DH208" s="54"/>
      <c r="DI208" s="54"/>
      <c r="DJ208" s="54"/>
      <c r="DK208" s="54"/>
      <c r="DL208" s="54"/>
      <c r="DM208" s="54"/>
      <c r="DN208" s="54"/>
      <c r="DO208" s="54"/>
      <c r="DP208" s="54"/>
      <c r="DQ208" s="54"/>
      <c r="DR208" s="54"/>
      <c r="DS208" s="54"/>
      <c r="DT208" s="54"/>
      <c r="DU208" s="54"/>
      <c r="DV208" s="54"/>
      <c r="DW208" s="54"/>
      <c r="DX208" s="54"/>
      <c r="DY208" s="54"/>
      <c r="DZ208" s="54"/>
      <c r="EA208" s="54"/>
      <c r="EB208" s="54"/>
      <c r="EC208" s="54"/>
      <c r="ED208" s="54"/>
      <c r="EE208" s="54"/>
      <c r="EF208" s="54"/>
      <c r="EG208" s="54"/>
      <c r="EH208" s="54"/>
      <c r="EI208" s="54"/>
      <c r="EJ208" s="54"/>
      <c r="EK208" s="54"/>
      <c r="EL208" s="54"/>
      <c r="EM208" s="54"/>
      <c r="EN208" s="54"/>
      <c r="EO208" s="54"/>
      <c r="EP208" s="54"/>
      <c r="EQ208" s="54"/>
      <c r="ER208" s="54"/>
      <c r="ES208" s="54"/>
      <c r="ET208" s="54"/>
      <c r="EU208" s="54"/>
      <c r="EV208" s="54"/>
      <c r="EW208" s="54"/>
      <c r="EX208" s="54"/>
      <c r="EY208" s="54"/>
      <c r="EZ208" s="54"/>
      <c r="FA208" s="54"/>
      <c r="FB208" s="54"/>
      <c r="FC208" s="54"/>
      <c r="FD208" s="54"/>
      <c r="FE208" s="54"/>
      <c r="FF208" s="54"/>
      <c r="FG208" s="54"/>
      <c r="FH208" s="54"/>
      <c r="FI208" s="54"/>
      <c r="FJ208" s="54"/>
      <c r="FK208" s="54"/>
      <c r="FL208" s="54"/>
      <c r="FM208" s="54"/>
      <c r="FN208" s="54"/>
      <c r="FO208" s="54"/>
      <c r="FP208" s="54"/>
      <c r="FQ208" s="54"/>
      <c r="FR208" s="54"/>
      <c r="FS208" s="54"/>
      <c r="FT208" s="54"/>
      <c r="FU208" s="54"/>
      <c r="FV208" s="54"/>
      <c r="FW208" s="54"/>
      <c r="FX208" s="54"/>
      <c r="FY208" s="54"/>
      <c r="FZ208" s="54"/>
      <c r="GA208" s="54"/>
      <c r="GB208" s="54"/>
      <c r="GC208" s="54"/>
      <c r="GD208" s="54"/>
      <c r="GE208" s="54"/>
      <c r="GF208" s="54"/>
      <c r="GG208" s="54"/>
      <c r="GH208" s="54"/>
      <c r="GI208" s="54"/>
      <c r="GJ208" s="54"/>
      <c r="GK208" s="54"/>
      <c r="GL208" s="54"/>
      <c r="GM208" s="54"/>
      <c r="GN208" s="54"/>
      <c r="GO208" s="54"/>
      <c r="GP208" s="54"/>
      <c r="GQ208" s="54"/>
    </row>
    <row r="209" spans="1:199" s="43" customFormat="1" x14ac:dyDescent="0.25">
      <c r="A209" s="53">
        <f t="shared" si="14"/>
        <v>169</v>
      </c>
      <c r="B209" s="275" t="s">
        <v>532</v>
      </c>
      <c r="C209" s="306"/>
      <c r="D209" s="275"/>
      <c r="E209" s="275"/>
      <c r="F209" s="275"/>
      <c r="G209" s="54"/>
      <c r="H209" s="54"/>
      <c r="I209" s="54"/>
      <c r="J209" s="54"/>
      <c r="K209" s="54"/>
      <c r="L209" s="54"/>
      <c r="M209" s="54"/>
      <c r="N209" s="54"/>
      <c r="O209" s="54"/>
      <c r="P209" s="54"/>
      <c r="Q209" s="54"/>
      <c r="R209" s="54"/>
      <c r="S209" s="54"/>
      <c r="T209" s="54"/>
      <c r="U209" s="54"/>
      <c r="V209" s="54"/>
      <c r="W209" s="54"/>
      <c r="X209" s="54"/>
      <c r="Y209" s="54"/>
      <c r="Z209" s="54"/>
      <c r="AA209" s="54"/>
      <c r="AB209" s="54"/>
      <c r="AC209" s="54"/>
      <c r="AD209" s="54"/>
      <c r="AE209" s="54"/>
      <c r="AF209" s="54"/>
      <c r="AG209" s="54"/>
      <c r="AH209" s="54"/>
      <c r="AI209" s="54"/>
      <c r="AJ209" s="54"/>
      <c r="AK209" s="54"/>
      <c r="AL209" s="54"/>
      <c r="AM209" s="54"/>
      <c r="AN209" s="54"/>
      <c r="AO209" s="54"/>
      <c r="AP209" s="54"/>
      <c r="AQ209" s="54"/>
      <c r="AR209" s="54"/>
      <c r="AS209" s="54"/>
      <c r="AT209" s="54"/>
      <c r="AU209" s="54"/>
      <c r="AV209" s="54"/>
      <c r="AW209" s="54"/>
      <c r="AX209" s="54"/>
      <c r="AY209" s="54"/>
      <c r="AZ209" s="54"/>
      <c r="BA209" s="54"/>
      <c r="BB209" s="54"/>
      <c r="BC209" s="54"/>
      <c r="BD209" s="54"/>
      <c r="BE209" s="54"/>
      <c r="BF209" s="54"/>
      <c r="BG209" s="54"/>
      <c r="BH209" s="54"/>
      <c r="BI209" s="54"/>
      <c r="BJ209" s="54"/>
      <c r="BK209" s="54"/>
      <c r="BL209" s="54"/>
      <c r="BM209" s="54"/>
      <c r="BN209" s="54"/>
      <c r="BO209" s="54"/>
      <c r="BP209" s="54"/>
      <c r="BQ209" s="54"/>
      <c r="BR209" s="54"/>
      <c r="BS209" s="54"/>
      <c r="BT209" s="54"/>
      <c r="BU209" s="54"/>
      <c r="BV209" s="54"/>
      <c r="BW209" s="54"/>
      <c r="BX209" s="54"/>
      <c r="BY209" s="54"/>
      <c r="BZ209" s="54"/>
      <c r="CA209" s="54"/>
      <c r="CB209" s="54"/>
      <c r="CC209" s="54"/>
      <c r="CD209" s="54"/>
      <c r="CE209" s="54"/>
      <c r="CF209" s="54"/>
      <c r="CG209" s="54"/>
      <c r="CH209" s="54"/>
      <c r="CI209" s="54"/>
      <c r="CJ209" s="54"/>
      <c r="CK209" s="54"/>
      <c r="CL209" s="54"/>
      <c r="CM209" s="54"/>
      <c r="CN209" s="54"/>
      <c r="CO209" s="54"/>
      <c r="CP209" s="54"/>
      <c r="CQ209" s="54"/>
      <c r="CR209" s="54"/>
      <c r="CS209" s="54"/>
      <c r="CT209" s="54"/>
      <c r="CU209" s="54"/>
      <c r="CV209" s="54"/>
      <c r="CW209" s="54"/>
      <c r="CX209" s="54"/>
      <c r="CY209" s="54"/>
      <c r="CZ209" s="54"/>
      <c r="DA209" s="54"/>
      <c r="DB209" s="54"/>
      <c r="DC209" s="54"/>
      <c r="DD209" s="54"/>
      <c r="DE209" s="54"/>
      <c r="DF209" s="54"/>
      <c r="DG209" s="54"/>
      <c r="DH209" s="54"/>
      <c r="DI209" s="54"/>
      <c r="DJ209" s="54"/>
      <c r="DK209" s="54"/>
      <c r="DL209" s="54"/>
      <c r="DM209" s="54"/>
      <c r="DN209" s="54"/>
      <c r="DO209" s="54"/>
      <c r="DP209" s="54"/>
      <c r="DQ209" s="54"/>
      <c r="DR209" s="54"/>
      <c r="DS209" s="54"/>
      <c r="DT209" s="54"/>
      <c r="DU209" s="54"/>
      <c r="DV209" s="54"/>
      <c r="DW209" s="54"/>
      <c r="DX209" s="54"/>
      <c r="DY209" s="54"/>
      <c r="DZ209" s="54"/>
      <c r="EA209" s="54"/>
      <c r="EB209" s="54"/>
      <c r="EC209" s="54"/>
      <c r="ED209" s="54"/>
      <c r="EE209" s="54"/>
      <c r="EF209" s="54"/>
      <c r="EG209" s="54"/>
      <c r="EH209" s="54"/>
      <c r="EI209" s="54"/>
      <c r="EJ209" s="54"/>
      <c r="EK209" s="54"/>
      <c r="EL209" s="54"/>
      <c r="EM209" s="54"/>
      <c r="EN209" s="54"/>
      <c r="EO209" s="54"/>
      <c r="EP209" s="54"/>
      <c r="EQ209" s="54"/>
      <c r="ER209" s="54"/>
      <c r="ES209" s="54"/>
      <c r="ET209" s="54"/>
      <c r="EU209" s="54"/>
      <c r="EV209" s="54"/>
      <c r="EW209" s="54"/>
      <c r="EX209" s="54"/>
      <c r="EY209" s="54"/>
      <c r="EZ209" s="54"/>
      <c r="FA209" s="54"/>
      <c r="FB209" s="54"/>
      <c r="FC209" s="54"/>
      <c r="FD209" s="54"/>
      <c r="FE209" s="54"/>
      <c r="FF209" s="54"/>
      <c r="FG209" s="54"/>
      <c r="FH209" s="54"/>
      <c r="FI209" s="54"/>
      <c r="FJ209" s="54"/>
      <c r="FK209" s="54"/>
      <c r="FL209" s="54"/>
      <c r="FM209" s="54"/>
      <c r="FN209" s="54"/>
      <c r="FO209" s="54"/>
      <c r="FP209" s="54"/>
      <c r="FQ209" s="54"/>
      <c r="FR209" s="54"/>
      <c r="FS209" s="54"/>
      <c r="FT209" s="54"/>
      <c r="FU209" s="54"/>
      <c r="FV209" s="54"/>
      <c r="FW209" s="54"/>
      <c r="FX209" s="54"/>
      <c r="FY209" s="54"/>
      <c r="FZ209" s="54"/>
      <c r="GA209" s="54"/>
      <c r="GB209" s="54"/>
      <c r="GC209" s="54"/>
      <c r="GD209" s="54"/>
      <c r="GE209" s="54"/>
      <c r="GF209" s="54"/>
      <c r="GG209" s="54"/>
      <c r="GH209" s="54"/>
      <c r="GI209" s="54"/>
      <c r="GJ209" s="54"/>
      <c r="GK209" s="54"/>
      <c r="GL209" s="54"/>
      <c r="GM209" s="54"/>
      <c r="GN209" s="54"/>
      <c r="GO209" s="54"/>
      <c r="GP209" s="54"/>
      <c r="GQ209" s="54"/>
    </row>
    <row r="210" spans="1:199" s="43" customFormat="1" ht="32.25" customHeight="1" x14ac:dyDescent="0.25">
      <c r="A210" s="53">
        <f>A207+1</f>
        <v>168</v>
      </c>
      <c r="B210" s="173" t="s">
        <v>533</v>
      </c>
      <c r="C210" s="191" t="s">
        <v>535</v>
      </c>
      <c r="D210" s="190">
        <v>5</v>
      </c>
      <c r="E210" s="58">
        <v>5</v>
      </c>
      <c r="F210" s="5">
        <f>E210*100/D210</f>
        <v>100</v>
      </c>
      <c r="G210" s="54"/>
      <c r="H210" s="54"/>
      <c r="I210" s="54"/>
      <c r="J210" s="54"/>
      <c r="K210" s="54"/>
      <c r="L210" s="54"/>
      <c r="M210" s="54"/>
      <c r="N210" s="54"/>
      <c r="O210" s="54"/>
      <c r="P210" s="54"/>
      <c r="Q210" s="54"/>
      <c r="R210" s="54"/>
      <c r="S210" s="54"/>
      <c r="T210" s="54"/>
      <c r="U210" s="54"/>
      <c r="V210" s="54"/>
      <c r="W210" s="54"/>
      <c r="X210" s="54"/>
      <c r="Y210" s="54"/>
      <c r="Z210" s="54"/>
      <c r="AA210" s="54"/>
      <c r="AB210" s="54"/>
      <c r="AC210" s="54"/>
      <c r="AD210" s="54"/>
      <c r="AE210" s="54"/>
      <c r="AF210" s="54"/>
      <c r="AG210" s="54"/>
      <c r="AH210" s="54"/>
      <c r="AI210" s="54"/>
      <c r="AJ210" s="54"/>
      <c r="AK210" s="54"/>
      <c r="AL210" s="54"/>
      <c r="AM210" s="54"/>
      <c r="AN210" s="54"/>
      <c r="AO210" s="54"/>
      <c r="AP210" s="54"/>
      <c r="AQ210" s="54"/>
      <c r="AR210" s="54"/>
      <c r="AS210" s="54"/>
      <c r="AT210" s="54"/>
      <c r="AU210" s="54"/>
      <c r="AV210" s="54"/>
      <c r="AW210" s="54"/>
      <c r="AX210" s="54"/>
      <c r="AY210" s="54"/>
      <c r="AZ210" s="54"/>
      <c r="BA210" s="54"/>
      <c r="BB210" s="54"/>
      <c r="BC210" s="54"/>
      <c r="BD210" s="54"/>
      <c r="BE210" s="54"/>
      <c r="BF210" s="54"/>
      <c r="BG210" s="54"/>
      <c r="BH210" s="54"/>
      <c r="BI210" s="54"/>
      <c r="BJ210" s="54"/>
      <c r="BK210" s="54"/>
      <c r="BL210" s="54"/>
      <c r="BM210" s="54"/>
      <c r="BN210" s="54"/>
      <c r="BO210" s="54"/>
      <c r="BP210" s="54"/>
      <c r="BQ210" s="54"/>
      <c r="BR210" s="54"/>
      <c r="BS210" s="54"/>
      <c r="BT210" s="54"/>
      <c r="BU210" s="54"/>
      <c r="BV210" s="54"/>
      <c r="BW210" s="54"/>
      <c r="BX210" s="54"/>
      <c r="BY210" s="54"/>
      <c r="BZ210" s="54"/>
      <c r="CA210" s="54"/>
      <c r="CB210" s="54"/>
      <c r="CC210" s="54"/>
      <c r="CD210" s="54"/>
      <c r="CE210" s="54"/>
      <c r="CF210" s="54"/>
      <c r="CG210" s="54"/>
      <c r="CH210" s="54"/>
      <c r="CI210" s="54"/>
      <c r="CJ210" s="54"/>
      <c r="CK210" s="54"/>
      <c r="CL210" s="54"/>
      <c r="CM210" s="54"/>
      <c r="CN210" s="54"/>
      <c r="CO210" s="54"/>
      <c r="CP210" s="54"/>
      <c r="CQ210" s="54"/>
      <c r="CR210" s="54"/>
      <c r="CS210" s="54"/>
      <c r="CT210" s="54"/>
      <c r="CU210" s="54"/>
      <c r="CV210" s="54"/>
      <c r="CW210" s="54"/>
      <c r="CX210" s="54"/>
      <c r="CY210" s="54"/>
      <c r="CZ210" s="54"/>
      <c r="DA210" s="54"/>
      <c r="DB210" s="54"/>
      <c r="DC210" s="54"/>
      <c r="DD210" s="54"/>
      <c r="DE210" s="54"/>
      <c r="DF210" s="54"/>
      <c r="DG210" s="54"/>
      <c r="DH210" s="54"/>
      <c r="DI210" s="54"/>
      <c r="DJ210" s="54"/>
      <c r="DK210" s="54"/>
      <c r="DL210" s="54"/>
      <c r="DM210" s="54"/>
      <c r="DN210" s="54"/>
      <c r="DO210" s="54"/>
      <c r="DP210" s="54"/>
      <c r="DQ210" s="54"/>
      <c r="DR210" s="54"/>
      <c r="DS210" s="54"/>
      <c r="DT210" s="54"/>
      <c r="DU210" s="54"/>
      <c r="DV210" s="54"/>
      <c r="DW210" s="54"/>
      <c r="DX210" s="54"/>
      <c r="DY210" s="54"/>
      <c r="DZ210" s="54"/>
      <c r="EA210" s="54"/>
      <c r="EB210" s="54"/>
      <c r="EC210" s="54"/>
      <c r="ED210" s="54"/>
      <c r="EE210" s="54"/>
      <c r="EF210" s="54"/>
      <c r="EG210" s="54"/>
      <c r="EH210" s="54"/>
      <c r="EI210" s="54"/>
      <c r="EJ210" s="54"/>
      <c r="EK210" s="54"/>
      <c r="EL210" s="54"/>
      <c r="EM210" s="54"/>
      <c r="EN210" s="54"/>
      <c r="EO210" s="54"/>
      <c r="EP210" s="54"/>
      <c r="EQ210" s="54"/>
      <c r="ER210" s="54"/>
      <c r="ES210" s="54"/>
      <c r="ET210" s="54"/>
      <c r="EU210" s="54"/>
      <c r="EV210" s="54"/>
      <c r="EW210" s="54"/>
      <c r="EX210" s="54"/>
      <c r="EY210" s="54"/>
      <c r="EZ210" s="54"/>
      <c r="FA210" s="54"/>
      <c r="FB210" s="54"/>
      <c r="FC210" s="54"/>
      <c r="FD210" s="54"/>
      <c r="FE210" s="54"/>
      <c r="FF210" s="54"/>
      <c r="FG210" s="54"/>
      <c r="FH210" s="54"/>
      <c r="FI210" s="54"/>
      <c r="FJ210" s="54"/>
      <c r="FK210" s="54"/>
      <c r="FL210" s="54"/>
      <c r="FM210" s="54"/>
      <c r="FN210" s="54"/>
      <c r="FO210" s="54"/>
      <c r="FP210" s="54"/>
      <c r="FQ210" s="54"/>
      <c r="FR210" s="54"/>
      <c r="FS210" s="54"/>
      <c r="FT210" s="54"/>
      <c r="FU210" s="54"/>
      <c r="FV210" s="54"/>
      <c r="FW210" s="54"/>
      <c r="FX210" s="54"/>
      <c r="FY210" s="54"/>
      <c r="FZ210" s="54"/>
      <c r="GA210" s="54"/>
      <c r="GB210" s="54"/>
      <c r="GC210" s="54"/>
      <c r="GD210" s="54"/>
      <c r="GE210" s="54"/>
      <c r="GF210" s="54"/>
      <c r="GG210" s="54"/>
      <c r="GH210" s="54"/>
      <c r="GI210" s="54"/>
      <c r="GJ210" s="54"/>
      <c r="GK210" s="54"/>
      <c r="GL210" s="54"/>
      <c r="GM210" s="54"/>
      <c r="GN210" s="54"/>
      <c r="GO210" s="54"/>
      <c r="GP210" s="54"/>
      <c r="GQ210" s="54"/>
    </row>
    <row r="211" spans="1:199" s="43" customFormat="1" ht="47.25" x14ac:dyDescent="0.25">
      <c r="A211" s="53">
        <f>A210+1</f>
        <v>169</v>
      </c>
      <c r="B211" s="173" t="s">
        <v>534</v>
      </c>
      <c r="C211" s="191" t="s">
        <v>536</v>
      </c>
      <c r="D211" s="190">
        <v>13</v>
      </c>
      <c r="E211" s="58">
        <v>13</v>
      </c>
      <c r="F211" s="5">
        <f>E211*100/D211</f>
        <v>100</v>
      </c>
      <c r="G211" s="54"/>
      <c r="H211" s="54"/>
      <c r="I211" s="54"/>
      <c r="J211" s="54"/>
      <c r="K211" s="54"/>
      <c r="L211" s="54"/>
      <c r="M211" s="54"/>
      <c r="N211" s="54"/>
      <c r="O211" s="54"/>
      <c r="P211" s="54"/>
      <c r="Q211" s="54"/>
      <c r="R211" s="54"/>
      <c r="S211" s="54"/>
      <c r="T211" s="54"/>
      <c r="U211" s="54"/>
      <c r="V211" s="54"/>
      <c r="W211" s="54"/>
      <c r="X211" s="54"/>
      <c r="Y211" s="54"/>
      <c r="Z211" s="54"/>
      <c r="AA211" s="54"/>
      <c r="AB211" s="54"/>
      <c r="AC211" s="54"/>
      <c r="AD211" s="54"/>
      <c r="AE211" s="54"/>
      <c r="AF211" s="54"/>
      <c r="AG211" s="54"/>
      <c r="AH211" s="54"/>
      <c r="AI211" s="54"/>
      <c r="AJ211" s="54"/>
      <c r="AK211" s="54"/>
      <c r="AL211" s="54"/>
      <c r="AM211" s="54"/>
      <c r="AN211" s="54"/>
      <c r="AO211" s="54"/>
      <c r="AP211" s="54"/>
      <c r="AQ211" s="54"/>
      <c r="AR211" s="54"/>
      <c r="AS211" s="54"/>
      <c r="AT211" s="54"/>
      <c r="AU211" s="54"/>
      <c r="AV211" s="54"/>
      <c r="AW211" s="54"/>
      <c r="AX211" s="54"/>
      <c r="AY211" s="54"/>
      <c r="AZ211" s="54"/>
      <c r="BA211" s="54"/>
      <c r="BB211" s="54"/>
      <c r="BC211" s="54"/>
      <c r="BD211" s="54"/>
      <c r="BE211" s="54"/>
      <c r="BF211" s="54"/>
      <c r="BG211" s="54"/>
      <c r="BH211" s="54"/>
      <c r="BI211" s="54"/>
      <c r="BJ211" s="54"/>
      <c r="BK211" s="54"/>
      <c r="BL211" s="54"/>
      <c r="BM211" s="54"/>
      <c r="BN211" s="54"/>
      <c r="BO211" s="54"/>
      <c r="BP211" s="54"/>
      <c r="BQ211" s="54"/>
      <c r="BR211" s="54"/>
      <c r="BS211" s="54"/>
      <c r="BT211" s="54"/>
      <c r="BU211" s="54"/>
      <c r="BV211" s="54"/>
      <c r="BW211" s="54"/>
      <c r="BX211" s="54"/>
      <c r="BY211" s="54"/>
      <c r="BZ211" s="54"/>
      <c r="CA211" s="54"/>
      <c r="CB211" s="54"/>
      <c r="CC211" s="54"/>
      <c r="CD211" s="54"/>
      <c r="CE211" s="54"/>
      <c r="CF211" s="54"/>
      <c r="CG211" s="54"/>
      <c r="CH211" s="54"/>
      <c r="CI211" s="54"/>
      <c r="CJ211" s="54"/>
      <c r="CK211" s="54"/>
      <c r="CL211" s="54"/>
      <c r="CM211" s="54"/>
      <c r="CN211" s="54"/>
      <c r="CO211" s="54"/>
      <c r="CP211" s="54"/>
      <c r="CQ211" s="54"/>
      <c r="CR211" s="54"/>
      <c r="CS211" s="54"/>
      <c r="CT211" s="54"/>
      <c r="CU211" s="54"/>
      <c r="CV211" s="54"/>
      <c r="CW211" s="54"/>
      <c r="CX211" s="54"/>
      <c r="CY211" s="54"/>
      <c r="CZ211" s="54"/>
      <c r="DA211" s="54"/>
      <c r="DB211" s="54"/>
      <c r="DC211" s="54"/>
      <c r="DD211" s="54"/>
      <c r="DE211" s="54"/>
      <c r="DF211" s="54"/>
      <c r="DG211" s="54"/>
      <c r="DH211" s="54"/>
      <c r="DI211" s="54"/>
      <c r="DJ211" s="54"/>
      <c r="DK211" s="54"/>
      <c r="DL211" s="54"/>
      <c r="DM211" s="54"/>
      <c r="DN211" s="54"/>
      <c r="DO211" s="54"/>
      <c r="DP211" s="54"/>
      <c r="DQ211" s="54"/>
      <c r="DR211" s="54"/>
      <c r="DS211" s="54"/>
      <c r="DT211" s="54"/>
      <c r="DU211" s="54"/>
      <c r="DV211" s="54"/>
      <c r="DW211" s="54"/>
      <c r="DX211" s="54"/>
      <c r="DY211" s="54"/>
      <c r="DZ211" s="54"/>
      <c r="EA211" s="54"/>
      <c r="EB211" s="54"/>
      <c r="EC211" s="54"/>
      <c r="ED211" s="54"/>
      <c r="EE211" s="54"/>
      <c r="EF211" s="54"/>
      <c r="EG211" s="54"/>
      <c r="EH211" s="54"/>
      <c r="EI211" s="54"/>
      <c r="EJ211" s="54"/>
      <c r="EK211" s="54"/>
      <c r="EL211" s="54"/>
      <c r="EM211" s="54"/>
      <c r="EN211" s="54"/>
      <c r="EO211" s="54"/>
      <c r="EP211" s="54"/>
      <c r="EQ211" s="54"/>
      <c r="ER211" s="54"/>
      <c r="ES211" s="54"/>
      <c r="ET211" s="54"/>
      <c r="EU211" s="54"/>
      <c r="EV211" s="54"/>
      <c r="EW211" s="54"/>
      <c r="EX211" s="54"/>
      <c r="EY211" s="54"/>
      <c r="EZ211" s="54"/>
      <c r="FA211" s="54"/>
      <c r="FB211" s="54"/>
      <c r="FC211" s="54"/>
      <c r="FD211" s="54"/>
      <c r="FE211" s="54"/>
      <c r="FF211" s="54"/>
      <c r="FG211" s="54"/>
      <c r="FH211" s="54"/>
      <c r="FI211" s="54"/>
      <c r="FJ211" s="54"/>
      <c r="FK211" s="54"/>
      <c r="FL211" s="54"/>
      <c r="FM211" s="54"/>
      <c r="FN211" s="54"/>
      <c r="FO211" s="54"/>
      <c r="FP211" s="54"/>
      <c r="FQ211" s="54"/>
      <c r="FR211" s="54"/>
      <c r="FS211" s="54"/>
      <c r="FT211" s="54"/>
      <c r="FU211" s="54"/>
      <c r="FV211" s="54"/>
      <c r="FW211" s="54"/>
      <c r="FX211" s="54"/>
      <c r="FY211" s="54"/>
      <c r="FZ211" s="54"/>
      <c r="GA211" s="54"/>
      <c r="GB211" s="54"/>
      <c r="GC211" s="54"/>
      <c r="GD211" s="54"/>
      <c r="GE211" s="54"/>
      <c r="GF211" s="54"/>
      <c r="GG211" s="54"/>
      <c r="GH211" s="54"/>
      <c r="GI211" s="54"/>
      <c r="GJ211" s="54"/>
      <c r="GK211" s="54"/>
      <c r="GL211" s="54"/>
      <c r="GM211" s="54"/>
      <c r="GN211" s="54"/>
      <c r="GO211" s="54"/>
      <c r="GP211" s="54"/>
      <c r="GQ211" s="54"/>
    </row>
    <row r="212" spans="1:199" s="43" customFormat="1" x14ac:dyDescent="0.25">
      <c r="A212" s="53">
        <f>A211+1</f>
        <v>170</v>
      </c>
      <c r="B212" s="295" t="s">
        <v>217</v>
      </c>
      <c r="C212" s="299"/>
      <c r="D212" s="295"/>
      <c r="E212" s="295"/>
      <c r="F212" s="70">
        <f>AVERAGE(F215:F215)</f>
        <v>100</v>
      </c>
      <c r="G212" s="54"/>
      <c r="H212" s="54"/>
      <c r="I212" s="54"/>
      <c r="J212" s="54"/>
      <c r="K212" s="54"/>
      <c r="L212" s="54"/>
      <c r="M212" s="54"/>
      <c r="N212" s="54"/>
      <c r="O212" s="54"/>
      <c r="P212" s="54"/>
      <c r="Q212" s="54"/>
      <c r="R212" s="54"/>
      <c r="S212" s="54"/>
      <c r="T212" s="54"/>
      <c r="U212" s="54"/>
      <c r="V212" s="54"/>
      <c r="W212" s="54"/>
      <c r="X212" s="54"/>
      <c r="Y212" s="54"/>
      <c r="Z212" s="54"/>
      <c r="AA212" s="54"/>
      <c r="AB212" s="54"/>
      <c r="AC212" s="54"/>
      <c r="AD212" s="54"/>
      <c r="AE212" s="54"/>
      <c r="AF212" s="54"/>
      <c r="AG212" s="54"/>
      <c r="AH212" s="54"/>
      <c r="AI212" s="54"/>
      <c r="AJ212" s="54"/>
      <c r="AK212" s="54"/>
      <c r="AL212" s="54"/>
      <c r="AM212" s="54"/>
      <c r="AN212" s="54"/>
      <c r="AO212" s="54"/>
      <c r="AP212" s="54"/>
      <c r="AQ212" s="54"/>
      <c r="AR212" s="54"/>
      <c r="AS212" s="54"/>
      <c r="AT212" s="54"/>
      <c r="AU212" s="54"/>
      <c r="AV212" s="54"/>
      <c r="AW212" s="54"/>
      <c r="AX212" s="54"/>
      <c r="AY212" s="54"/>
      <c r="AZ212" s="54"/>
      <c r="BA212" s="54"/>
      <c r="BB212" s="54"/>
      <c r="BC212" s="54"/>
      <c r="BD212" s="54"/>
      <c r="BE212" s="54"/>
      <c r="BF212" s="54"/>
      <c r="BG212" s="54"/>
      <c r="BH212" s="54"/>
      <c r="BI212" s="54"/>
      <c r="BJ212" s="54"/>
      <c r="BK212" s="54"/>
      <c r="BL212" s="54"/>
      <c r="BM212" s="54"/>
      <c r="BN212" s="54"/>
      <c r="BO212" s="54"/>
      <c r="BP212" s="54"/>
      <c r="BQ212" s="54"/>
      <c r="BR212" s="54"/>
      <c r="BS212" s="54"/>
      <c r="BT212" s="54"/>
      <c r="BU212" s="54"/>
      <c r="BV212" s="54"/>
      <c r="BW212" s="54"/>
      <c r="BX212" s="54"/>
      <c r="BY212" s="54"/>
      <c r="BZ212" s="54"/>
      <c r="CA212" s="54"/>
      <c r="CB212" s="54"/>
      <c r="CC212" s="54"/>
      <c r="CD212" s="54"/>
      <c r="CE212" s="54"/>
      <c r="CF212" s="54"/>
      <c r="CG212" s="54"/>
      <c r="CH212" s="54"/>
      <c r="CI212" s="54"/>
      <c r="CJ212" s="54"/>
      <c r="CK212" s="54"/>
      <c r="CL212" s="54"/>
      <c r="CM212" s="54"/>
      <c r="CN212" s="54"/>
      <c r="CO212" s="54"/>
      <c r="CP212" s="54"/>
      <c r="CQ212" s="54"/>
      <c r="CR212" s="54"/>
      <c r="CS212" s="54"/>
      <c r="CT212" s="54"/>
      <c r="CU212" s="54"/>
      <c r="CV212" s="54"/>
      <c r="CW212" s="54"/>
      <c r="CX212" s="54"/>
      <c r="CY212" s="54"/>
      <c r="CZ212" s="54"/>
      <c r="DA212" s="54"/>
      <c r="DB212" s="54"/>
      <c r="DC212" s="54"/>
      <c r="DD212" s="54"/>
      <c r="DE212" s="54"/>
      <c r="DF212" s="54"/>
      <c r="DG212" s="54"/>
      <c r="DH212" s="54"/>
      <c r="DI212" s="54"/>
      <c r="DJ212" s="54"/>
      <c r="DK212" s="54"/>
      <c r="DL212" s="54"/>
      <c r="DM212" s="54"/>
      <c r="DN212" s="54"/>
      <c r="DO212" s="54"/>
      <c r="DP212" s="54"/>
      <c r="DQ212" s="54"/>
      <c r="DR212" s="54"/>
      <c r="DS212" s="54"/>
      <c r="DT212" s="54"/>
      <c r="DU212" s="54"/>
      <c r="DV212" s="54"/>
      <c r="DW212" s="54"/>
      <c r="DX212" s="54"/>
      <c r="DY212" s="54"/>
      <c r="DZ212" s="54"/>
      <c r="EA212" s="54"/>
      <c r="EB212" s="54"/>
      <c r="EC212" s="54"/>
      <c r="ED212" s="54"/>
      <c r="EE212" s="54"/>
      <c r="EF212" s="54"/>
      <c r="EG212" s="54"/>
      <c r="EH212" s="54"/>
      <c r="EI212" s="54"/>
      <c r="EJ212" s="54"/>
      <c r="EK212" s="54"/>
      <c r="EL212" s="54"/>
      <c r="EM212" s="54"/>
      <c r="EN212" s="54"/>
      <c r="EO212" s="54"/>
      <c r="EP212" s="54"/>
      <c r="EQ212" s="54"/>
      <c r="ER212" s="54"/>
      <c r="ES212" s="54"/>
      <c r="ET212" s="54"/>
      <c r="EU212" s="54"/>
      <c r="EV212" s="54"/>
      <c r="EW212" s="54"/>
      <c r="EX212" s="54"/>
      <c r="EY212" s="54"/>
      <c r="EZ212" s="54"/>
      <c r="FA212" s="54"/>
      <c r="FB212" s="54"/>
      <c r="FC212" s="54"/>
      <c r="FD212" s="54"/>
      <c r="FE212" s="54"/>
      <c r="FF212" s="54"/>
      <c r="FG212" s="54"/>
      <c r="FH212" s="54"/>
      <c r="FI212" s="54"/>
      <c r="FJ212" s="54"/>
      <c r="FK212" s="54"/>
      <c r="FL212" s="54"/>
      <c r="FM212" s="54"/>
      <c r="FN212" s="54"/>
      <c r="FO212" s="54"/>
      <c r="FP212" s="54"/>
      <c r="FQ212" s="54"/>
      <c r="FR212" s="54"/>
      <c r="FS212" s="54"/>
      <c r="FT212" s="54"/>
      <c r="FU212" s="54"/>
      <c r="FV212" s="54"/>
      <c r="FW212" s="54"/>
      <c r="FX212" s="54"/>
      <c r="FY212" s="54"/>
      <c r="FZ212" s="54"/>
      <c r="GA212" s="54"/>
      <c r="GB212" s="54"/>
      <c r="GC212" s="54"/>
      <c r="GD212" s="54"/>
      <c r="GE212" s="54"/>
      <c r="GF212" s="54"/>
      <c r="GG212" s="54"/>
      <c r="GH212" s="54"/>
      <c r="GI212" s="54"/>
      <c r="GJ212" s="54"/>
      <c r="GK212" s="54"/>
      <c r="GL212" s="54"/>
      <c r="GM212" s="54"/>
      <c r="GN212" s="54"/>
      <c r="GO212" s="54"/>
      <c r="GP212" s="54"/>
      <c r="GQ212" s="54"/>
    </row>
    <row r="213" spans="1:199" s="43" customFormat="1" x14ac:dyDescent="0.25">
      <c r="A213" s="53">
        <f t="shared" si="14"/>
        <v>171</v>
      </c>
      <c r="B213" s="308" t="s">
        <v>218</v>
      </c>
      <c r="C213" s="309"/>
      <c r="D213" s="309"/>
      <c r="E213" s="309"/>
      <c r="F213" s="310"/>
      <c r="G213" s="54"/>
      <c r="H213" s="54"/>
      <c r="I213" s="54"/>
      <c r="J213" s="54"/>
      <c r="K213" s="54"/>
      <c r="L213" s="54"/>
      <c r="M213" s="54"/>
      <c r="N213" s="54"/>
      <c r="O213" s="54"/>
      <c r="P213" s="54"/>
      <c r="Q213" s="54"/>
      <c r="R213" s="54"/>
      <c r="S213" s="54"/>
      <c r="T213" s="54"/>
      <c r="U213" s="54"/>
      <c r="V213" s="54"/>
      <c r="W213" s="54"/>
      <c r="X213" s="54"/>
      <c r="Y213" s="54"/>
      <c r="Z213" s="54"/>
      <c r="AA213" s="54"/>
      <c r="AB213" s="54"/>
      <c r="AC213" s="54"/>
      <c r="AD213" s="54"/>
      <c r="AE213" s="54"/>
      <c r="AF213" s="54"/>
      <c r="AG213" s="54"/>
      <c r="AH213" s="54"/>
      <c r="AI213" s="54"/>
      <c r="AJ213" s="54"/>
      <c r="AK213" s="54"/>
      <c r="AL213" s="54"/>
      <c r="AM213" s="54"/>
      <c r="AN213" s="54"/>
      <c r="AO213" s="54"/>
      <c r="AP213" s="54"/>
      <c r="AQ213" s="54"/>
      <c r="AR213" s="54"/>
      <c r="AS213" s="54"/>
      <c r="AT213" s="54"/>
      <c r="AU213" s="54"/>
      <c r="AV213" s="54"/>
      <c r="AW213" s="54"/>
      <c r="AX213" s="54"/>
      <c r="AY213" s="54"/>
      <c r="AZ213" s="54"/>
      <c r="BA213" s="54"/>
      <c r="BB213" s="54"/>
      <c r="BC213" s="54"/>
      <c r="BD213" s="54"/>
      <c r="BE213" s="54"/>
      <c r="BF213" s="54"/>
      <c r="BG213" s="54"/>
      <c r="BH213" s="54"/>
      <c r="BI213" s="54"/>
      <c r="BJ213" s="54"/>
      <c r="BK213" s="54"/>
      <c r="BL213" s="54"/>
      <c r="BM213" s="54"/>
      <c r="BN213" s="54"/>
      <c r="BO213" s="54"/>
      <c r="BP213" s="54"/>
      <c r="BQ213" s="54"/>
      <c r="BR213" s="54"/>
      <c r="BS213" s="54"/>
      <c r="BT213" s="54"/>
      <c r="BU213" s="54"/>
      <c r="BV213" s="54"/>
      <c r="BW213" s="54"/>
      <c r="BX213" s="54"/>
      <c r="BY213" s="54"/>
      <c r="BZ213" s="54"/>
      <c r="CA213" s="54"/>
      <c r="CB213" s="54"/>
      <c r="CC213" s="54"/>
      <c r="CD213" s="54"/>
      <c r="CE213" s="54"/>
      <c r="CF213" s="54"/>
      <c r="CG213" s="54"/>
      <c r="CH213" s="54"/>
      <c r="CI213" s="54"/>
      <c r="CJ213" s="54"/>
      <c r="CK213" s="54"/>
      <c r="CL213" s="54"/>
      <c r="CM213" s="54"/>
      <c r="CN213" s="54"/>
      <c r="CO213" s="54"/>
      <c r="CP213" s="54"/>
      <c r="CQ213" s="54"/>
      <c r="CR213" s="54"/>
      <c r="CS213" s="54"/>
      <c r="CT213" s="54"/>
      <c r="CU213" s="54"/>
      <c r="CV213" s="54"/>
      <c r="CW213" s="54"/>
      <c r="CX213" s="54"/>
      <c r="CY213" s="54"/>
      <c r="CZ213" s="54"/>
      <c r="DA213" s="54"/>
      <c r="DB213" s="54"/>
      <c r="DC213" s="54"/>
      <c r="DD213" s="54"/>
      <c r="DE213" s="54"/>
      <c r="DF213" s="54"/>
      <c r="DG213" s="54"/>
      <c r="DH213" s="54"/>
      <c r="DI213" s="54"/>
      <c r="DJ213" s="54"/>
      <c r="DK213" s="54"/>
      <c r="DL213" s="54"/>
      <c r="DM213" s="54"/>
      <c r="DN213" s="54"/>
      <c r="DO213" s="54"/>
      <c r="DP213" s="54"/>
      <c r="DQ213" s="54"/>
      <c r="DR213" s="54"/>
      <c r="DS213" s="54"/>
      <c r="DT213" s="54"/>
      <c r="DU213" s="54"/>
      <c r="DV213" s="54"/>
      <c r="DW213" s="54"/>
      <c r="DX213" s="54"/>
      <c r="DY213" s="54"/>
      <c r="DZ213" s="54"/>
      <c r="EA213" s="54"/>
      <c r="EB213" s="54"/>
      <c r="EC213" s="54"/>
      <c r="ED213" s="54"/>
      <c r="EE213" s="54"/>
      <c r="EF213" s="54"/>
      <c r="EG213" s="54"/>
      <c r="EH213" s="54"/>
      <c r="EI213" s="54"/>
      <c r="EJ213" s="54"/>
      <c r="EK213" s="54"/>
      <c r="EL213" s="54"/>
      <c r="EM213" s="54"/>
      <c r="EN213" s="54"/>
      <c r="EO213" s="54"/>
      <c r="EP213" s="54"/>
      <c r="EQ213" s="54"/>
      <c r="ER213" s="54"/>
      <c r="ES213" s="54"/>
      <c r="ET213" s="54"/>
      <c r="EU213" s="54"/>
      <c r="EV213" s="54"/>
      <c r="EW213" s="54"/>
      <c r="EX213" s="54"/>
      <c r="EY213" s="54"/>
      <c r="EZ213" s="54"/>
      <c r="FA213" s="54"/>
      <c r="FB213" s="54"/>
      <c r="FC213" s="54"/>
      <c r="FD213" s="54"/>
      <c r="FE213" s="54"/>
      <c r="FF213" s="54"/>
      <c r="FG213" s="54"/>
      <c r="FH213" s="54"/>
      <c r="FI213" s="54"/>
      <c r="FJ213" s="54"/>
      <c r="FK213" s="54"/>
      <c r="FL213" s="54"/>
      <c r="FM213" s="54"/>
      <c r="FN213" s="54"/>
      <c r="FO213" s="54"/>
      <c r="FP213" s="54"/>
      <c r="FQ213" s="54"/>
      <c r="FR213" s="54"/>
      <c r="FS213" s="54"/>
      <c r="FT213" s="54"/>
      <c r="FU213" s="54"/>
      <c r="FV213" s="54"/>
      <c r="FW213" s="54"/>
      <c r="FX213" s="54"/>
      <c r="FY213" s="54"/>
      <c r="FZ213" s="54"/>
      <c r="GA213" s="54"/>
      <c r="GB213" s="54"/>
      <c r="GC213" s="54"/>
      <c r="GD213" s="54"/>
      <c r="GE213" s="54"/>
      <c r="GF213" s="54"/>
      <c r="GG213" s="54"/>
      <c r="GH213" s="54"/>
      <c r="GI213" s="54"/>
      <c r="GJ213" s="54"/>
      <c r="GK213" s="54"/>
      <c r="GL213" s="54"/>
      <c r="GM213" s="54"/>
      <c r="GN213" s="54"/>
      <c r="GO213" s="54"/>
      <c r="GP213" s="54"/>
      <c r="GQ213" s="54"/>
    </row>
    <row r="214" spans="1:199" s="43" customFormat="1" x14ac:dyDescent="0.25">
      <c r="A214" s="53">
        <f t="shared" si="14"/>
        <v>172</v>
      </c>
      <c r="B214" s="308" t="s">
        <v>219</v>
      </c>
      <c r="C214" s="309"/>
      <c r="D214" s="309"/>
      <c r="E214" s="309"/>
      <c r="F214" s="310"/>
      <c r="G214" s="54"/>
      <c r="H214" s="54"/>
      <c r="I214" s="54"/>
      <c r="J214" s="54"/>
      <c r="K214" s="54"/>
      <c r="L214" s="54"/>
      <c r="M214" s="54"/>
      <c r="N214" s="54"/>
      <c r="O214" s="54"/>
      <c r="P214" s="54"/>
      <c r="Q214" s="54"/>
      <c r="R214" s="54"/>
      <c r="S214" s="54"/>
      <c r="T214" s="54"/>
      <c r="U214" s="54"/>
      <c r="V214" s="54"/>
      <c r="W214" s="54"/>
      <c r="X214" s="54"/>
      <c r="Y214" s="54"/>
      <c r="Z214" s="54"/>
      <c r="AA214" s="54"/>
      <c r="AB214" s="54"/>
      <c r="AC214" s="54"/>
      <c r="AD214" s="54"/>
      <c r="AE214" s="54"/>
      <c r="AF214" s="54"/>
      <c r="AG214" s="54"/>
      <c r="AH214" s="54"/>
      <c r="AI214" s="54"/>
      <c r="AJ214" s="54"/>
      <c r="AK214" s="54"/>
      <c r="AL214" s="54"/>
      <c r="AM214" s="54"/>
      <c r="AN214" s="54"/>
      <c r="AO214" s="54"/>
      <c r="AP214" s="54"/>
      <c r="AQ214" s="54"/>
      <c r="AR214" s="54"/>
      <c r="AS214" s="54"/>
      <c r="AT214" s="54"/>
      <c r="AU214" s="54"/>
      <c r="AV214" s="54"/>
      <c r="AW214" s="54"/>
      <c r="AX214" s="54"/>
      <c r="AY214" s="54"/>
      <c r="AZ214" s="54"/>
      <c r="BA214" s="54"/>
      <c r="BB214" s="54"/>
      <c r="BC214" s="54"/>
      <c r="BD214" s="54"/>
      <c r="BE214" s="54"/>
      <c r="BF214" s="54"/>
      <c r="BG214" s="54"/>
      <c r="BH214" s="54"/>
      <c r="BI214" s="54"/>
      <c r="BJ214" s="54"/>
      <c r="BK214" s="54"/>
      <c r="BL214" s="54"/>
      <c r="BM214" s="54"/>
      <c r="BN214" s="54"/>
      <c r="BO214" s="54"/>
      <c r="BP214" s="54"/>
      <c r="BQ214" s="54"/>
      <c r="BR214" s="54"/>
      <c r="BS214" s="54"/>
      <c r="BT214" s="54"/>
      <c r="BU214" s="54"/>
      <c r="BV214" s="54"/>
      <c r="BW214" s="54"/>
      <c r="BX214" s="54"/>
      <c r="BY214" s="54"/>
      <c r="BZ214" s="54"/>
      <c r="CA214" s="54"/>
      <c r="CB214" s="54"/>
      <c r="CC214" s="54"/>
      <c r="CD214" s="54"/>
      <c r="CE214" s="54"/>
      <c r="CF214" s="54"/>
      <c r="CG214" s="54"/>
      <c r="CH214" s="54"/>
      <c r="CI214" s="54"/>
      <c r="CJ214" s="54"/>
      <c r="CK214" s="54"/>
      <c r="CL214" s="54"/>
      <c r="CM214" s="54"/>
      <c r="CN214" s="54"/>
      <c r="CO214" s="54"/>
      <c r="CP214" s="54"/>
      <c r="CQ214" s="54"/>
      <c r="CR214" s="54"/>
      <c r="CS214" s="54"/>
      <c r="CT214" s="54"/>
      <c r="CU214" s="54"/>
      <c r="CV214" s="54"/>
      <c r="CW214" s="54"/>
      <c r="CX214" s="54"/>
      <c r="CY214" s="54"/>
      <c r="CZ214" s="54"/>
      <c r="DA214" s="54"/>
      <c r="DB214" s="54"/>
      <c r="DC214" s="54"/>
      <c r="DD214" s="54"/>
      <c r="DE214" s="54"/>
      <c r="DF214" s="54"/>
      <c r="DG214" s="54"/>
      <c r="DH214" s="54"/>
      <c r="DI214" s="54"/>
      <c r="DJ214" s="54"/>
      <c r="DK214" s="54"/>
      <c r="DL214" s="54"/>
      <c r="DM214" s="54"/>
      <c r="DN214" s="54"/>
      <c r="DO214" s="54"/>
      <c r="DP214" s="54"/>
      <c r="DQ214" s="54"/>
      <c r="DR214" s="54"/>
      <c r="DS214" s="54"/>
      <c r="DT214" s="54"/>
      <c r="DU214" s="54"/>
      <c r="DV214" s="54"/>
      <c r="DW214" s="54"/>
      <c r="DX214" s="54"/>
      <c r="DY214" s="54"/>
      <c r="DZ214" s="54"/>
      <c r="EA214" s="54"/>
      <c r="EB214" s="54"/>
      <c r="EC214" s="54"/>
      <c r="ED214" s="54"/>
      <c r="EE214" s="54"/>
      <c r="EF214" s="54"/>
      <c r="EG214" s="54"/>
      <c r="EH214" s="54"/>
      <c r="EI214" s="54"/>
      <c r="EJ214" s="54"/>
      <c r="EK214" s="54"/>
      <c r="EL214" s="54"/>
      <c r="EM214" s="54"/>
      <c r="EN214" s="54"/>
      <c r="EO214" s="54"/>
      <c r="EP214" s="54"/>
      <c r="EQ214" s="54"/>
      <c r="ER214" s="54"/>
      <c r="ES214" s="54"/>
      <c r="ET214" s="54"/>
      <c r="EU214" s="54"/>
      <c r="EV214" s="54"/>
      <c r="EW214" s="54"/>
      <c r="EX214" s="54"/>
      <c r="EY214" s="54"/>
      <c r="EZ214" s="54"/>
      <c r="FA214" s="54"/>
      <c r="FB214" s="54"/>
      <c r="FC214" s="54"/>
      <c r="FD214" s="54"/>
      <c r="FE214" s="54"/>
      <c r="FF214" s="54"/>
      <c r="FG214" s="54"/>
      <c r="FH214" s="54"/>
      <c r="FI214" s="54"/>
      <c r="FJ214" s="54"/>
      <c r="FK214" s="54"/>
      <c r="FL214" s="54"/>
      <c r="FM214" s="54"/>
      <c r="FN214" s="54"/>
      <c r="FO214" s="54"/>
      <c r="FP214" s="54"/>
      <c r="FQ214" s="54"/>
      <c r="FR214" s="54"/>
      <c r="FS214" s="54"/>
      <c r="FT214" s="54"/>
      <c r="FU214" s="54"/>
      <c r="FV214" s="54"/>
      <c r="FW214" s="54"/>
      <c r="FX214" s="54"/>
      <c r="FY214" s="54"/>
      <c r="FZ214" s="54"/>
      <c r="GA214" s="54"/>
      <c r="GB214" s="54"/>
      <c r="GC214" s="54"/>
      <c r="GD214" s="54"/>
      <c r="GE214" s="54"/>
      <c r="GF214" s="54"/>
      <c r="GG214" s="54"/>
      <c r="GH214" s="54"/>
      <c r="GI214" s="54"/>
      <c r="GJ214" s="54"/>
      <c r="GK214" s="54"/>
      <c r="GL214" s="54"/>
      <c r="GM214" s="54"/>
      <c r="GN214" s="54"/>
      <c r="GO214" s="54"/>
      <c r="GP214" s="54"/>
      <c r="GQ214" s="54"/>
    </row>
    <row r="215" spans="1:199" s="43" customFormat="1" ht="47.25" x14ac:dyDescent="0.25">
      <c r="A215" s="53">
        <f t="shared" si="14"/>
        <v>173</v>
      </c>
      <c r="B215" s="56" t="s">
        <v>220</v>
      </c>
      <c r="C215" s="172" t="s">
        <v>210</v>
      </c>
      <c r="D215" s="58">
        <v>2</v>
      </c>
      <c r="E215" s="59">
        <v>2</v>
      </c>
      <c r="F215" s="5">
        <f>E215*100/D215</f>
        <v>100</v>
      </c>
      <c r="G215" s="54"/>
      <c r="H215" s="54"/>
      <c r="I215" s="54"/>
      <c r="J215" s="54"/>
      <c r="K215" s="54"/>
      <c r="L215" s="54"/>
      <c r="M215" s="54"/>
      <c r="N215" s="54"/>
      <c r="O215" s="54"/>
      <c r="P215" s="54"/>
      <c r="Q215" s="54"/>
      <c r="R215" s="54"/>
      <c r="S215" s="54"/>
      <c r="T215" s="54"/>
      <c r="U215" s="54"/>
      <c r="V215" s="54"/>
      <c r="W215" s="54"/>
      <c r="X215" s="54"/>
      <c r="Y215" s="54"/>
      <c r="Z215" s="54"/>
      <c r="AA215" s="54"/>
      <c r="AB215" s="54"/>
      <c r="AC215" s="54"/>
      <c r="AD215" s="54"/>
      <c r="AE215" s="54"/>
      <c r="AF215" s="54"/>
      <c r="AG215" s="54"/>
      <c r="AH215" s="54"/>
      <c r="AI215" s="54"/>
      <c r="AJ215" s="54"/>
      <c r="AK215" s="54"/>
      <c r="AL215" s="54"/>
      <c r="AM215" s="54"/>
      <c r="AN215" s="54"/>
      <c r="AO215" s="54"/>
      <c r="AP215" s="54"/>
      <c r="AQ215" s="54"/>
      <c r="AR215" s="54"/>
      <c r="AS215" s="54"/>
      <c r="AT215" s="54"/>
      <c r="AU215" s="54"/>
      <c r="AV215" s="54"/>
      <c r="AW215" s="54"/>
      <c r="AX215" s="54"/>
      <c r="AY215" s="54"/>
      <c r="AZ215" s="54"/>
      <c r="BA215" s="54"/>
      <c r="BB215" s="54"/>
      <c r="BC215" s="54"/>
      <c r="BD215" s="54"/>
      <c r="BE215" s="54"/>
      <c r="BF215" s="54"/>
      <c r="BG215" s="54"/>
      <c r="BH215" s="54"/>
      <c r="BI215" s="54"/>
      <c r="BJ215" s="54"/>
      <c r="BK215" s="54"/>
      <c r="BL215" s="54"/>
      <c r="BM215" s="54"/>
      <c r="BN215" s="54"/>
      <c r="BO215" s="54"/>
      <c r="BP215" s="54"/>
      <c r="BQ215" s="54"/>
      <c r="BR215" s="54"/>
      <c r="BS215" s="54"/>
      <c r="BT215" s="54"/>
      <c r="BU215" s="54"/>
      <c r="BV215" s="54"/>
      <c r="BW215" s="54"/>
      <c r="BX215" s="54"/>
      <c r="BY215" s="54"/>
      <c r="BZ215" s="54"/>
      <c r="CA215" s="54"/>
      <c r="CB215" s="54"/>
      <c r="CC215" s="54"/>
      <c r="CD215" s="54"/>
      <c r="CE215" s="54"/>
      <c r="CF215" s="54"/>
      <c r="CG215" s="54"/>
      <c r="CH215" s="54"/>
      <c r="CI215" s="54"/>
      <c r="CJ215" s="54"/>
      <c r="CK215" s="54"/>
      <c r="CL215" s="54"/>
      <c r="CM215" s="54"/>
      <c r="CN215" s="54"/>
      <c r="CO215" s="54"/>
      <c r="CP215" s="54"/>
      <c r="CQ215" s="54"/>
      <c r="CR215" s="54"/>
      <c r="CS215" s="54"/>
      <c r="CT215" s="54"/>
      <c r="CU215" s="54"/>
      <c r="CV215" s="54"/>
      <c r="CW215" s="54"/>
      <c r="CX215" s="54"/>
      <c r="CY215" s="54"/>
      <c r="CZ215" s="54"/>
      <c r="DA215" s="54"/>
      <c r="DB215" s="54"/>
      <c r="DC215" s="54"/>
      <c r="DD215" s="54"/>
      <c r="DE215" s="54"/>
      <c r="DF215" s="54"/>
      <c r="DG215" s="54"/>
      <c r="DH215" s="54"/>
      <c r="DI215" s="54"/>
      <c r="DJ215" s="54"/>
      <c r="DK215" s="54"/>
      <c r="DL215" s="54"/>
      <c r="DM215" s="54"/>
      <c r="DN215" s="54"/>
      <c r="DO215" s="54"/>
      <c r="DP215" s="54"/>
      <c r="DQ215" s="54"/>
      <c r="DR215" s="54"/>
      <c r="DS215" s="54"/>
      <c r="DT215" s="54"/>
      <c r="DU215" s="54"/>
      <c r="DV215" s="54"/>
      <c r="DW215" s="54"/>
      <c r="DX215" s="54"/>
      <c r="DY215" s="54"/>
      <c r="DZ215" s="54"/>
      <c r="EA215" s="54"/>
      <c r="EB215" s="54"/>
      <c r="EC215" s="54"/>
      <c r="ED215" s="54"/>
      <c r="EE215" s="54"/>
      <c r="EF215" s="54"/>
      <c r="EG215" s="54"/>
      <c r="EH215" s="54"/>
      <c r="EI215" s="54"/>
      <c r="EJ215" s="54"/>
      <c r="EK215" s="54"/>
      <c r="EL215" s="54"/>
      <c r="EM215" s="54"/>
      <c r="EN215" s="54"/>
      <c r="EO215" s="54"/>
      <c r="EP215" s="54"/>
      <c r="EQ215" s="54"/>
      <c r="ER215" s="54"/>
      <c r="ES215" s="54"/>
      <c r="ET215" s="54"/>
      <c r="EU215" s="54"/>
      <c r="EV215" s="54"/>
      <c r="EW215" s="54"/>
      <c r="EX215" s="54"/>
      <c r="EY215" s="54"/>
      <c r="EZ215" s="54"/>
      <c r="FA215" s="54"/>
      <c r="FB215" s="54"/>
      <c r="FC215" s="54"/>
      <c r="FD215" s="54"/>
      <c r="FE215" s="54"/>
      <c r="FF215" s="54"/>
      <c r="FG215" s="54"/>
      <c r="FH215" s="54"/>
      <c r="FI215" s="54"/>
      <c r="FJ215" s="54"/>
      <c r="FK215" s="54"/>
      <c r="FL215" s="54"/>
      <c r="FM215" s="54"/>
      <c r="FN215" s="54"/>
      <c r="FO215" s="54"/>
      <c r="FP215" s="54"/>
      <c r="FQ215" s="54"/>
      <c r="FR215" s="54"/>
      <c r="FS215" s="54"/>
      <c r="FT215" s="54"/>
      <c r="FU215" s="54"/>
      <c r="FV215" s="54"/>
      <c r="FW215" s="54"/>
      <c r="FX215" s="54"/>
      <c r="FY215" s="54"/>
      <c r="FZ215" s="54"/>
      <c r="GA215" s="54"/>
      <c r="GB215" s="54"/>
      <c r="GC215" s="54"/>
      <c r="GD215" s="54"/>
      <c r="GE215" s="54"/>
      <c r="GF215" s="54"/>
      <c r="GG215" s="54"/>
      <c r="GH215" s="54"/>
      <c r="GI215" s="54"/>
      <c r="GJ215" s="54"/>
      <c r="GK215" s="54"/>
      <c r="GL215" s="54"/>
      <c r="GM215" s="54"/>
      <c r="GN215" s="54"/>
      <c r="GO215" s="54"/>
      <c r="GP215" s="54"/>
      <c r="GQ215" s="54"/>
    </row>
    <row r="216" spans="1:199" x14ac:dyDescent="0.25">
      <c r="A216" s="53">
        <f t="shared" si="14"/>
        <v>174</v>
      </c>
      <c r="B216" s="295" t="s">
        <v>222</v>
      </c>
      <c r="C216" s="295"/>
      <c r="D216" s="295"/>
      <c r="E216" s="295"/>
      <c r="F216" s="70">
        <f>AVERAGE(F219:F220)</f>
        <v>100</v>
      </c>
      <c r="G216" s="54"/>
      <c r="H216" s="54"/>
      <c r="I216" s="54"/>
      <c r="J216" s="54"/>
      <c r="K216" s="54"/>
      <c r="L216" s="54"/>
      <c r="M216" s="54"/>
      <c r="N216" s="54"/>
      <c r="O216" s="54"/>
      <c r="P216" s="54"/>
      <c r="Q216" s="54"/>
      <c r="R216" s="54"/>
      <c r="S216" s="54"/>
      <c r="T216" s="54"/>
      <c r="U216" s="54"/>
      <c r="V216" s="54"/>
      <c r="W216" s="54"/>
      <c r="X216" s="54"/>
      <c r="Y216" s="54"/>
      <c r="Z216" s="54"/>
      <c r="AA216" s="54"/>
      <c r="AB216" s="54"/>
      <c r="AC216" s="54"/>
      <c r="AD216" s="54"/>
      <c r="AE216" s="54"/>
      <c r="AF216" s="54"/>
      <c r="AG216" s="54"/>
      <c r="AH216" s="54"/>
      <c r="AI216" s="54"/>
      <c r="AJ216" s="54"/>
      <c r="AK216" s="54"/>
      <c r="AL216" s="54"/>
      <c r="AM216" s="54"/>
      <c r="AN216" s="54"/>
      <c r="AO216" s="54"/>
      <c r="AP216" s="54"/>
      <c r="AQ216" s="54"/>
      <c r="AR216" s="54"/>
      <c r="AS216" s="54"/>
      <c r="AT216" s="54"/>
      <c r="AU216" s="54"/>
      <c r="AV216" s="54"/>
      <c r="AW216" s="54"/>
      <c r="AX216" s="54"/>
      <c r="AY216" s="54"/>
      <c r="AZ216" s="54"/>
      <c r="BA216" s="54"/>
      <c r="BB216" s="54"/>
      <c r="BC216" s="54"/>
      <c r="BD216" s="54"/>
      <c r="BE216" s="54"/>
      <c r="BF216" s="54"/>
      <c r="BG216" s="54"/>
      <c r="BH216" s="54"/>
      <c r="BI216" s="54"/>
      <c r="BJ216" s="54"/>
      <c r="BK216" s="54"/>
      <c r="BL216" s="54"/>
      <c r="BM216" s="54"/>
      <c r="BN216" s="54"/>
      <c r="BO216" s="54"/>
      <c r="BP216" s="54"/>
      <c r="BQ216" s="54"/>
      <c r="BR216" s="54"/>
      <c r="BS216" s="54"/>
      <c r="BT216" s="54"/>
      <c r="BU216" s="54"/>
      <c r="BV216" s="54"/>
      <c r="BW216" s="54"/>
      <c r="BX216" s="54"/>
      <c r="BY216" s="54"/>
      <c r="BZ216" s="54"/>
      <c r="CA216" s="54"/>
      <c r="CB216" s="54"/>
      <c r="CC216" s="54"/>
      <c r="CD216" s="54"/>
      <c r="CE216" s="54"/>
      <c r="CF216" s="54"/>
      <c r="CG216" s="54"/>
      <c r="CH216" s="54"/>
      <c r="CI216" s="54"/>
      <c r="CJ216" s="54"/>
      <c r="CK216" s="54"/>
      <c r="CL216" s="54"/>
      <c r="CM216" s="54"/>
      <c r="CN216" s="54"/>
      <c r="CO216" s="54"/>
      <c r="CP216" s="54"/>
      <c r="CQ216" s="54"/>
      <c r="CR216" s="54"/>
      <c r="CS216" s="54"/>
      <c r="CT216" s="54"/>
      <c r="CU216" s="54"/>
      <c r="CV216" s="54"/>
      <c r="CW216" s="54"/>
      <c r="CX216" s="54"/>
      <c r="CY216" s="54"/>
      <c r="CZ216" s="54"/>
      <c r="DA216" s="54"/>
      <c r="DB216" s="54"/>
      <c r="DC216" s="54"/>
      <c r="DD216" s="54"/>
      <c r="DE216" s="54"/>
      <c r="DF216" s="54"/>
      <c r="DG216" s="54"/>
      <c r="DH216" s="54"/>
      <c r="DI216" s="54"/>
      <c r="DJ216" s="54"/>
      <c r="DK216" s="54"/>
      <c r="DL216" s="54"/>
      <c r="DM216" s="54"/>
      <c r="DN216" s="54"/>
      <c r="DO216" s="54"/>
      <c r="DP216" s="54"/>
      <c r="DQ216" s="54"/>
      <c r="DR216" s="54"/>
      <c r="DS216" s="54"/>
      <c r="DT216" s="54"/>
      <c r="DU216" s="54"/>
      <c r="DV216" s="54"/>
      <c r="DW216" s="54"/>
      <c r="DX216" s="54"/>
      <c r="DY216" s="54"/>
      <c r="DZ216" s="54"/>
      <c r="EA216" s="54"/>
      <c r="EB216" s="54"/>
      <c r="EC216" s="54"/>
      <c r="ED216" s="54"/>
      <c r="EE216" s="54"/>
      <c r="EF216" s="54"/>
      <c r="EG216" s="54"/>
      <c r="EH216" s="54"/>
      <c r="EI216" s="54"/>
      <c r="EJ216" s="54"/>
      <c r="EK216" s="54"/>
      <c r="EL216" s="54"/>
      <c r="EM216" s="54"/>
      <c r="EN216" s="54"/>
      <c r="EO216" s="54"/>
      <c r="EP216" s="54"/>
      <c r="EQ216" s="54"/>
      <c r="ER216" s="54"/>
      <c r="ES216" s="54"/>
      <c r="ET216" s="54"/>
      <c r="EU216" s="54"/>
      <c r="EV216" s="54"/>
      <c r="EW216" s="54"/>
      <c r="EX216" s="54"/>
      <c r="EY216" s="54"/>
      <c r="EZ216" s="54"/>
      <c r="FA216" s="54"/>
      <c r="FB216" s="54"/>
      <c r="FC216" s="54"/>
      <c r="FD216" s="54"/>
      <c r="FE216" s="54"/>
      <c r="FF216" s="54"/>
      <c r="FG216" s="54"/>
      <c r="FH216" s="54"/>
      <c r="FI216" s="54"/>
      <c r="FJ216" s="54"/>
      <c r="FK216" s="54"/>
      <c r="FL216" s="54"/>
      <c r="FM216" s="54"/>
      <c r="FN216" s="54"/>
      <c r="FO216" s="54"/>
      <c r="FP216" s="54"/>
      <c r="FQ216" s="54"/>
      <c r="FR216" s="54"/>
      <c r="FS216" s="54"/>
      <c r="FT216" s="54"/>
      <c r="FU216" s="54"/>
      <c r="FV216" s="54"/>
      <c r="FW216" s="54"/>
      <c r="FX216" s="54"/>
      <c r="FY216" s="54"/>
      <c r="FZ216" s="54"/>
      <c r="GA216" s="54"/>
      <c r="GB216" s="54"/>
      <c r="GC216" s="54"/>
      <c r="GD216" s="54"/>
      <c r="GE216" s="54"/>
      <c r="GF216" s="54"/>
      <c r="GG216" s="54"/>
      <c r="GH216" s="54"/>
      <c r="GI216" s="54"/>
      <c r="GJ216" s="54"/>
      <c r="GK216" s="54"/>
      <c r="GL216" s="54"/>
      <c r="GM216" s="54"/>
      <c r="GN216" s="54"/>
      <c r="GO216" s="54"/>
      <c r="GP216" s="54"/>
      <c r="GQ216" s="54"/>
    </row>
    <row r="217" spans="1:199" x14ac:dyDescent="0.25">
      <c r="A217" s="53">
        <f t="shared" si="14"/>
        <v>175</v>
      </c>
      <c r="B217" s="275" t="s">
        <v>223</v>
      </c>
      <c r="C217" s="275"/>
      <c r="D217" s="275"/>
      <c r="E217" s="275"/>
      <c r="F217" s="275"/>
      <c r="G217" s="54"/>
      <c r="H217" s="54"/>
      <c r="I217" s="54"/>
      <c r="J217" s="54"/>
      <c r="K217" s="54"/>
      <c r="L217" s="54"/>
      <c r="M217" s="54"/>
      <c r="N217" s="54"/>
      <c r="O217" s="54"/>
      <c r="P217" s="54"/>
      <c r="Q217" s="54"/>
      <c r="R217" s="54"/>
      <c r="S217" s="54"/>
      <c r="T217" s="54"/>
      <c r="U217" s="54"/>
      <c r="V217" s="54"/>
      <c r="W217" s="54"/>
      <c r="X217" s="54"/>
      <c r="Y217" s="54"/>
      <c r="Z217" s="54"/>
      <c r="AA217" s="54"/>
      <c r="AB217" s="54"/>
      <c r="AC217" s="54"/>
      <c r="AD217" s="54"/>
      <c r="AE217" s="54"/>
      <c r="AF217" s="54"/>
      <c r="AG217" s="54"/>
      <c r="AH217" s="54"/>
      <c r="AI217" s="54"/>
      <c r="AJ217" s="54"/>
      <c r="AK217" s="54"/>
      <c r="AL217" s="54"/>
      <c r="AM217" s="54"/>
      <c r="AN217" s="54"/>
      <c r="AO217" s="54"/>
      <c r="AP217" s="54"/>
      <c r="AQ217" s="54"/>
      <c r="AR217" s="54"/>
      <c r="AS217" s="54"/>
      <c r="AT217" s="54"/>
      <c r="AU217" s="54"/>
      <c r="AV217" s="54"/>
      <c r="AW217" s="54"/>
      <c r="AX217" s="54"/>
      <c r="AY217" s="54"/>
      <c r="AZ217" s="54"/>
      <c r="BA217" s="54"/>
      <c r="BB217" s="54"/>
      <c r="BC217" s="54"/>
      <c r="BD217" s="54"/>
      <c r="BE217" s="54"/>
      <c r="BF217" s="54"/>
      <c r="BG217" s="54"/>
      <c r="BH217" s="54"/>
      <c r="BI217" s="54"/>
      <c r="BJ217" s="54"/>
      <c r="BK217" s="54"/>
      <c r="BL217" s="54"/>
      <c r="BM217" s="54"/>
      <c r="BN217" s="54"/>
      <c r="BO217" s="54"/>
      <c r="BP217" s="54"/>
      <c r="BQ217" s="54"/>
      <c r="BR217" s="54"/>
      <c r="BS217" s="54"/>
      <c r="BT217" s="54"/>
      <c r="BU217" s="54"/>
      <c r="BV217" s="54"/>
      <c r="BW217" s="54"/>
      <c r="BX217" s="54"/>
      <c r="BY217" s="54"/>
      <c r="BZ217" s="54"/>
      <c r="CA217" s="54"/>
      <c r="CB217" s="54"/>
      <c r="CC217" s="54"/>
      <c r="CD217" s="54"/>
      <c r="CE217" s="54"/>
      <c r="CF217" s="54"/>
      <c r="CG217" s="54"/>
      <c r="CH217" s="54"/>
      <c r="CI217" s="54"/>
      <c r="CJ217" s="54"/>
      <c r="CK217" s="54"/>
      <c r="CL217" s="54"/>
      <c r="CM217" s="54"/>
      <c r="CN217" s="54"/>
      <c r="CO217" s="54"/>
      <c r="CP217" s="54"/>
      <c r="CQ217" s="54"/>
      <c r="CR217" s="54"/>
      <c r="CS217" s="54"/>
      <c r="CT217" s="54"/>
      <c r="CU217" s="54"/>
      <c r="CV217" s="54"/>
      <c r="CW217" s="54"/>
      <c r="CX217" s="54"/>
      <c r="CY217" s="54"/>
      <c r="CZ217" s="54"/>
      <c r="DA217" s="54"/>
      <c r="DB217" s="54"/>
      <c r="DC217" s="54"/>
      <c r="DD217" s="54"/>
      <c r="DE217" s="54"/>
      <c r="DF217" s="54"/>
      <c r="DG217" s="54"/>
      <c r="DH217" s="54"/>
      <c r="DI217" s="54"/>
      <c r="DJ217" s="54"/>
      <c r="DK217" s="54"/>
      <c r="DL217" s="54"/>
      <c r="DM217" s="54"/>
      <c r="DN217" s="54"/>
      <c r="DO217" s="54"/>
      <c r="DP217" s="54"/>
      <c r="DQ217" s="54"/>
      <c r="DR217" s="54"/>
      <c r="DS217" s="54"/>
      <c r="DT217" s="54"/>
      <c r="DU217" s="54"/>
      <c r="DV217" s="54"/>
      <c r="DW217" s="54"/>
      <c r="DX217" s="54"/>
      <c r="DY217" s="54"/>
      <c r="DZ217" s="54"/>
      <c r="EA217" s="54"/>
      <c r="EB217" s="54"/>
      <c r="EC217" s="54"/>
      <c r="ED217" s="54"/>
      <c r="EE217" s="54"/>
      <c r="EF217" s="54"/>
      <c r="EG217" s="54"/>
      <c r="EH217" s="54"/>
      <c r="EI217" s="54"/>
      <c r="EJ217" s="54"/>
      <c r="EK217" s="54"/>
      <c r="EL217" s="54"/>
      <c r="EM217" s="54"/>
      <c r="EN217" s="54"/>
      <c r="EO217" s="54"/>
      <c r="EP217" s="54"/>
      <c r="EQ217" s="54"/>
      <c r="ER217" s="54"/>
      <c r="ES217" s="54"/>
      <c r="ET217" s="54"/>
      <c r="EU217" s="54"/>
      <c r="EV217" s="54"/>
      <c r="EW217" s="54"/>
      <c r="EX217" s="54"/>
      <c r="EY217" s="54"/>
      <c r="EZ217" s="54"/>
      <c r="FA217" s="54"/>
      <c r="FB217" s="54"/>
      <c r="FC217" s="54"/>
      <c r="FD217" s="54"/>
      <c r="FE217" s="54"/>
      <c r="FF217" s="54"/>
      <c r="FG217" s="54"/>
      <c r="FH217" s="54"/>
      <c r="FI217" s="54"/>
      <c r="FJ217" s="54"/>
      <c r="FK217" s="54"/>
      <c r="FL217" s="54"/>
      <c r="FM217" s="54"/>
      <c r="FN217" s="54"/>
      <c r="FO217" s="54"/>
      <c r="FP217" s="54"/>
      <c r="FQ217" s="54"/>
      <c r="FR217" s="54"/>
      <c r="FS217" s="54"/>
      <c r="FT217" s="54"/>
      <c r="FU217" s="54"/>
      <c r="FV217" s="54"/>
      <c r="FW217" s="54"/>
      <c r="FX217" s="54"/>
      <c r="FY217" s="54"/>
      <c r="FZ217" s="54"/>
      <c r="GA217" s="54"/>
      <c r="GB217" s="54"/>
      <c r="GC217" s="54"/>
      <c r="GD217" s="54"/>
      <c r="GE217" s="54"/>
      <c r="GF217" s="54"/>
      <c r="GG217" s="54"/>
      <c r="GH217" s="54"/>
      <c r="GI217" s="54"/>
      <c r="GJ217" s="54"/>
      <c r="GK217" s="54"/>
      <c r="GL217" s="54"/>
      <c r="GM217" s="54"/>
      <c r="GN217" s="54"/>
      <c r="GO217" s="54"/>
      <c r="GP217" s="54"/>
      <c r="GQ217" s="54"/>
    </row>
    <row r="218" spans="1:199" ht="16.5" customHeight="1" x14ac:dyDescent="0.25">
      <c r="A218" s="53">
        <f t="shared" si="14"/>
        <v>176</v>
      </c>
      <c r="B218" s="275" t="s">
        <v>224</v>
      </c>
      <c r="C218" s="275"/>
      <c r="D218" s="275"/>
      <c r="E218" s="275"/>
      <c r="F218" s="275"/>
      <c r="G218" s="54"/>
      <c r="H218" s="54"/>
      <c r="I218" s="54"/>
      <c r="J218" s="54"/>
      <c r="K218" s="54"/>
      <c r="L218" s="54"/>
      <c r="M218" s="54"/>
      <c r="N218" s="54"/>
      <c r="O218" s="54"/>
      <c r="P218" s="54"/>
      <c r="Q218" s="54"/>
      <c r="R218" s="54"/>
      <c r="S218" s="54"/>
      <c r="T218" s="54"/>
      <c r="U218" s="54"/>
      <c r="V218" s="54"/>
      <c r="W218" s="54"/>
      <c r="X218" s="54"/>
      <c r="Y218" s="54"/>
      <c r="Z218" s="54"/>
      <c r="AA218" s="54"/>
      <c r="AB218" s="54"/>
      <c r="AC218" s="54"/>
      <c r="AD218" s="54"/>
      <c r="AE218" s="54"/>
      <c r="AF218" s="54"/>
      <c r="AG218" s="54"/>
      <c r="AH218" s="54"/>
      <c r="AI218" s="54"/>
      <c r="AJ218" s="54"/>
      <c r="AK218" s="54"/>
      <c r="AL218" s="54"/>
      <c r="AM218" s="54"/>
      <c r="AN218" s="54"/>
      <c r="AO218" s="54"/>
      <c r="AP218" s="54"/>
      <c r="AQ218" s="54"/>
      <c r="AR218" s="54"/>
      <c r="AS218" s="54"/>
      <c r="AT218" s="54"/>
      <c r="AU218" s="54"/>
      <c r="AV218" s="54"/>
      <c r="AW218" s="54"/>
      <c r="AX218" s="54"/>
      <c r="AY218" s="54"/>
      <c r="AZ218" s="54"/>
      <c r="BA218" s="54"/>
      <c r="BB218" s="54"/>
      <c r="BC218" s="54"/>
      <c r="BD218" s="54"/>
      <c r="BE218" s="54"/>
      <c r="BF218" s="54"/>
      <c r="BG218" s="54"/>
      <c r="BH218" s="54"/>
      <c r="BI218" s="54"/>
      <c r="BJ218" s="54"/>
      <c r="BK218" s="54"/>
      <c r="BL218" s="54"/>
      <c r="BM218" s="54"/>
      <c r="BN218" s="54"/>
      <c r="BO218" s="54"/>
      <c r="BP218" s="54"/>
      <c r="BQ218" s="54"/>
      <c r="BR218" s="54"/>
      <c r="BS218" s="54"/>
      <c r="BT218" s="54"/>
      <c r="BU218" s="54"/>
      <c r="BV218" s="54"/>
      <c r="BW218" s="54"/>
      <c r="BX218" s="54"/>
      <c r="BY218" s="54"/>
      <c r="BZ218" s="54"/>
      <c r="CA218" s="54"/>
      <c r="CB218" s="54"/>
      <c r="CC218" s="54"/>
      <c r="CD218" s="54"/>
      <c r="CE218" s="54"/>
      <c r="CF218" s="54"/>
      <c r="CG218" s="54"/>
      <c r="CH218" s="54"/>
      <c r="CI218" s="54"/>
      <c r="CJ218" s="54"/>
      <c r="CK218" s="54"/>
      <c r="CL218" s="54"/>
      <c r="CM218" s="54"/>
      <c r="CN218" s="54"/>
      <c r="CO218" s="54"/>
      <c r="CP218" s="54"/>
      <c r="CQ218" s="54"/>
      <c r="CR218" s="54"/>
      <c r="CS218" s="54"/>
      <c r="CT218" s="54"/>
      <c r="CU218" s="54"/>
      <c r="CV218" s="54"/>
      <c r="CW218" s="54"/>
      <c r="CX218" s="54"/>
      <c r="CY218" s="54"/>
      <c r="CZ218" s="54"/>
      <c r="DA218" s="54"/>
      <c r="DB218" s="54"/>
      <c r="DC218" s="54"/>
      <c r="DD218" s="54"/>
      <c r="DE218" s="54"/>
      <c r="DF218" s="54"/>
      <c r="DG218" s="54"/>
      <c r="DH218" s="54"/>
      <c r="DI218" s="54"/>
      <c r="DJ218" s="54"/>
      <c r="DK218" s="54"/>
      <c r="DL218" s="54"/>
      <c r="DM218" s="54"/>
      <c r="DN218" s="54"/>
      <c r="DO218" s="54"/>
      <c r="DP218" s="54"/>
      <c r="DQ218" s="54"/>
      <c r="DR218" s="54"/>
      <c r="DS218" s="54"/>
      <c r="DT218" s="54"/>
      <c r="DU218" s="54"/>
      <c r="DV218" s="54"/>
      <c r="DW218" s="54"/>
      <c r="DX218" s="54"/>
      <c r="DY218" s="54"/>
      <c r="DZ218" s="54"/>
      <c r="EA218" s="54"/>
      <c r="EB218" s="54"/>
      <c r="EC218" s="54"/>
      <c r="ED218" s="54"/>
      <c r="EE218" s="54"/>
      <c r="EF218" s="54"/>
      <c r="EG218" s="54"/>
      <c r="EH218" s="54"/>
      <c r="EI218" s="54"/>
      <c r="EJ218" s="54"/>
      <c r="EK218" s="54"/>
      <c r="EL218" s="54"/>
      <c r="EM218" s="54"/>
      <c r="EN218" s="54"/>
      <c r="EO218" s="54"/>
      <c r="EP218" s="54"/>
      <c r="EQ218" s="54"/>
      <c r="ER218" s="54"/>
      <c r="ES218" s="54"/>
      <c r="ET218" s="54"/>
      <c r="EU218" s="54"/>
      <c r="EV218" s="54"/>
      <c r="EW218" s="54"/>
      <c r="EX218" s="54"/>
      <c r="EY218" s="54"/>
      <c r="EZ218" s="54"/>
      <c r="FA218" s="54"/>
      <c r="FB218" s="54"/>
      <c r="FC218" s="54"/>
      <c r="FD218" s="54"/>
      <c r="FE218" s="54"/>
      <c r="FF218" s="54"/>
      <c r="FG218" s="54"/>
      <c r="FH218" s="54"/>
      <c r="FI218" s="54"/>
      <c r="FJ218" s="54"/>
      <c r="FK218" s="54"/>
      <c r="FL218" s="54"/>
      <c r="FM218" s="54"/>
      <c r="FN218" s="54"/>
      <c r="FO218" s="54"/>
      <c r="FP218" s="54"/>
      <c r="FQ218" s="54"/>
      <c r="FR218" s="54"/>
      <c r="FS218" s="54"/>
      <c r="FT218" s="54"/>
      <c r="FU218" s="54"/>
      <c r="FV218" s="54"/>
      <c r="FW218" s="54"/>
      <c r="FX218" s="54"/>
      <c r="FY218" s="54"/>
      <c r="FZ218" s="54"/>
      <c r="GA218" s="54"/>
      <c r="GB218" s="54"/>
      <c r="GC218" s="54"/>
      <c r="GD218" s="54"/>
      <c r="GE218" s="54"/>
      <c r="GF218" s="54"/>
      <c r="GG218" s="54"/>
      <c r="GH218" s="54"/>
      <c r="GI218" s="54"/>
      <c r="GJ218" s="54"/>
      <c r="GK218" s="54"/>
      <c r="GL218" s="54"/>
      <c r="GM218" s="54"/>
      <c r="GN218" s="54"/>
      <c r="GO218" s="54"/>
      <c r="GP218" s="54"/>
      <c r="GQ218" s="54"/>
    </row>
    <row r="219" spans="1:199" ht="47.25" x14ac:dyDescent="0.25">
      <c r="A219" s="53">
        <f t="shared" si="14"/>
        <v>177</v>
      </c>
      <c r="B219" s="56" t="s">
        <v>225</v>
      </c>
      <c r="C219" s="172" t="s">
        <v>210</v>
      </c>
      <c r="D219" s="58">
        <v>1</v>
      </c>
      <c r="E219" s="59">
        <v>1</v>
      </c>
      <c r="F219" s="5">
        <f>E219*100/D219</f>
        <v>100</v>
      </c>
      <c r="G219" s="54"/>
      <c r="H219" s="54"/>
      <c r="I219" s="54"/>
      <c r="J219" s="54"/>
      <c r="K219" s="54"/>
      <c r="L219" s="54"/>
      <c r="M219" s="54"/>
      <c r="N219" s="54"/>
      <c r="O219" s="54"/>
      <c r="P219" s="54"/>
      <c r="Q219" s="54"/>
      <c r="R219" s="54"/>
      <c r="S219" s="54"/>
      <c r="T219" s="54"/>
      <c r="U219" s="54"/>
      <c r="V219" s="54"/>
      <c r="W219" s="54"/>
      <c r="X219" s="54"/>
      <c r="Y219" s="54"/>
      <c r="Z219" s="54"/>
      <c r="AA219" s="54"/>
      <c r="AB219" s="54"/>
      <c r="AC219" s="54"/>
      <c r="AD219" s="54"/>
      <c r="AE219" s="54"/>
      <c r="AF219" s="54"/>
      <c r="AG219" s="54"/>
      <c r="AH219" s="54"/>
      <c r="AI219" s="54"/>
      <c r="AJ219" s="54"/>
      <c r="AK219" s="54"/>
      <c r="AL219" s="54"/>
      <c r="AM219" s="54"/>
      <c r="AN219" s="54"/>
      <c r="AO219" s="54"/>
      <c r="AP219" s="54"/>
      <c r="AQ219" s="54"/>
      <c r="AR219" s="54"/>
      <c r="AS219" s="54"/>
      <c r="AT219" s="54"/>
      <c r="AU219" s="54"/>
      <c r="AV219" s="54"/>
      <c r="AW219" s="54"/>
      <c r="AX219" s="54"/>
      <c r="AY219" s="54"/>
      <c r="AZ219" s="54"/>
      <c r="BA219" s="54"/>
      <c r="BB219" s="54"/>
      <c r="BC219" s="54"/>
      <c r="BD219" s="54"/>
      <c r="BE219" s="54"/>
      <c r="BF219" s="54"/>
      <c r="BG219" s="54"/>
      <c r="BH219" s="54"/>
      <c r="BI219" s="54"/>
      <c r="BJ219" s="54"/>
      <c r="BK219" s="54"/>
      <c r="BL219" s="54"/>
      <c r="BM219" s="54"/>
      <c r="BN219" s="54"/>
      <c r="BO219" s="54"/>
      <c r="BP219" s="54"/>
      <c r="BQ219" s="54"/>
      <c r="BR219" s="54"/>
      <c r="BS219" s="54"/>
      <c r="BT219" s="54"/>
      <c r="BU219" s="54"/>
      <c r="BV219" s="54"/>
      <c r="BW219" s="54"/>
      <c r="BX219" s="54"/>
      <c r="BY219" s="54"/>
      <c r="BZ219" s="54"/>
      <c r="CA219" s="54"/>
      <c r="CB219" s="54"/>
      <c r="CC219" s="54"/>
      <c r="CD219" s="54"/>
      <c r="CE219" s="54"/>
      <c r="CF219" s="54"/>
      <c r="CG219" s="54"/>
      <c r="CH219" s="54"/>
      <c r="CI219" s="54"/>
      <c r="CJ219" s="54"/>
      <c r="CK219" s="54"/>
      <c r="CL219" s="54"/>
      <c r="CM219" s="54"/>
      <c r="CN219" s="54"/>
      <c r="CO219" s="54"/>
      <c r="CP219" s="54"/>
      <c r="CQ219" s="54"/>
      <c r="CR219" s="54"/>
      <c r="CS219" s="54"/>
      <c r="CT219" s="54"/>
      <c r="CU219" s="54"/>
      <c r="CV219" s="54"/>
      <c r="CW219" s="54"/>
      <c r="CX219" s="54"/>
      <c r="CY219" s="54"/>
      <c r="CZ219" s="54"/>
      <c r="DA219" s="54"/>
      <c r="DB219" s="54"/>
      <c r="DC219" s="54"/>
      <c r="DD219" s="54"/>
      <c r="DE219" s="54"/>
      <c r="DF219" s="54"/>
      <c r="DG219" s="54"/>
      <c r="DH219" s="54"/>
      <c r="DI219" s="54"/>
      <c r="DJ219" s="54"/>
      <c r="DK219" s="54"/>
      <c r="DL219" s="54"/>
      <c r="DM219" s="54"/>
      <c r="DN219" s="54"/>
      <c r="DO219" s="54"/>
      <c r="DP219" s="54"/>
      <c r="DQ219" s="54"/>
      <c r="DR219" s="54"/>
      <c r="DS219" s="54"/>
      <c r="DT219" s="54"/>
      <c r="DU219" s="54"/>
      <c r="DV219" s="54"/>
      <c r="DW219" s="54"/>
      <c r="DX219" s="54"/>
      <c r="DY219" s="54"/>
      <c r="DZ219" s="54"/>
      <c r="EA219" s="54"/>
      <c r="EB219" s="54"/>
      <c r="EC219" s="54"/>
      <c r="ED219" s="54"/>
      <c r="EE219" s="54"/>
      <c r="EF219" s="54"/>
      <c r="EG219" s="54"/>
      <c r="EH219" s="54"/>
      <c r="EI219" s="54"/>
      <c r="EJ219" s="54"/>
      <c r="EK219" s="54"/>
      <c r="EL219" s="54"/>
      <c r="EM219" s="54"/>
      <c r="EN219" s="54"/>
      <c r="EO219" s="54"/>
      <c r="EP219" s="54"/>
      <c r="EQ219" s="54"/>
      <c r="ER219" s="54"/>
      <c r="ES219" s="54"/>
      <c r="ET219" s="54"/>
      <c r="EU219" s="54"/>
      <c r="EV219" s="54"/>
      <c r="EW219" s="54"/>
      <c r="EX219" s="54"/>
      <c r="EY219" s="54"/>
      <c r="EZ219" s="54"/>
      <c r="FA219" s="54"/>
      <c r="FB219" s="54"/>
      <c r="FC219" s="54"/>
      <c r="FD219" s="54"/>
      <c r="FE219" s="54"/>
      <c r="FF219" s="54"/>
      <c r="FG219" s="54"/>
      <c r="FH219" s="54"/>
      <c r="FI219" s="54"/>
      <c r="FJ219" s="54"/>
      <c r="FK219" s="54"/>
      <c r="FL219" s="54"/>
      <c r="FM219" s="54"/>
      <c r="FN219" s="54"/>
      <c r="FO219" s="54"/>
      <c r="FP219" s="54"/>
      <c r="FQ219" s="54"/>
      <c r="FR219" s="54"/>
      <c r="FS219" s="54"/>
      <c r="FT219" s="54"/>
      <c r="FU219" s="54"/>
      <c r="FV219" s="54"/>
      <c r="FW219" s="54"/>
      <c r="FX219" s="54"/>
      <c r="FY219" s="54"/>
      <c r="FZ219" s="54"/>
      <c r="GA219" s="54"/>
      <c r="GB219" s="54"/>
      <c r="GC219" s="54"/>
      <c r="GD219" s="54"/>
      <c r="GE219" s="54"/>
      <c r="GF219" s="54"/>
      <c r="GG219" s="54"/>
      <c r="GH219" s="54"/>
      <c r="GI219" s="54"/>
      <c r="GJ219" s="54"/>
      <c r="GK219" s="54"/>
      <c r="GL219" s="54"/>
      <c r="GM219" s="54"/>
      <c r="GN219" s="54"/>
      <c r="GO219" s="54"/>
      <c r="GP219" s="54"/>
      <c r="GQ219" s="54"/>
    </row>
    <row r="220" spans="1:199" ht="31.5" customHeight="1" x14ac:dyDescent="0.25">
      <c r="A220" s="92">
        <f t="shared" si="14"/>
        <v>178</v>
      </c>
      <c r="B220" s="56" t="s">
        <v>221</v>
      </c>
      <c r="C220" s="172" t="s">
        <v>210</v>
      </c>
      <c r="D220" s="58">
        <v>3</v>
      </c>
      <c r="E220" s="59">
        <v>3</v>
      </c>
      <c r="F220" s="5">
        <f>E220*100/D220</f>
        <v>100</v>
      </c>
      <c r="G220" s="54"/>
      <c r="H220" s="54"/>
      <c r="I220" s="54"/>
      <c r="J220" s="54"/>
      <c r="K220" s="54"/>
      <c r="L220" s="54"/>
      <c r="M220" s="54"/>
      <c r="N220" s="54"/>
      <c r="O220" s="54"/>
      <c r="P220" s="54"/>
      <c r="Q220" s="54"/>
      <c r="R220" s="54"/>
      <c r="S220" s="54"/>
      <c r="T220" s="54"/>
      <c r="U220" s="54"/>
      <c r="V220" s="54"/>
      <c r="W220" s="54"/>
      <c r="X220" s="54"/>
      <c r="Y220" s="54"/>
      <c r="Z220" s="54"/>
      <c r="AA220" s="54"/>
      <c r="AB220" s="54"/>
      <c r="AC220" s="54"/>
      <c r="AD220" s="54"/>
      <c r="AE220" s="54"/>
      <c r="AF220" s="54"/>
      <c r="AG220" s="54"/>
      <c r="AH220" s="54"/>
      <c r="AI220" s="54"/>
      <c r="AJ220" s="54"/>
      <c r="AK220" s="54"/>
      <c r="AL220" s="54"/>
      <c r="AM220" s="54"/>
      <c r="AN220" s="54"/>
      <c r="AO220" s="54"/>
      <c r="AP220" s="54"/>
      <c r="AQ220" s="54"/>
      <c r="AR220" s="54"/>
      <c r="AS220" s="54"/>
      <c r="AT220" s="54"/>
      <c r="AU220" s="54"/>
      <c r="AV220" s="54"/>
      <c r="AW220" s="54"/>
      <c r="AX220" s="54"/>
      <c r="AY220" s="54"/>
      <c r="AZ220" s="54"/>
      <c r="BA220" s="54"/>
      <c r="BB220" s="54"/>
      <c r="BC220" s="54"/>
      <c r="BD220" s="54"/>
      <c r="BE220" s="54"/>
      <c r="BF220" s="54"/>
      <c r="BG220" s="54"/>
      <c r="BH220" s="54"/>
      <c r="BI220" s="54"/>
      <c r="BJ220" s="54"/>
      <c r="BK220" s="54"/>
      <c r="BL220" s="54"/>
      <c r="BM220" s="54"/>
      <c r="BN220" s="54"/>
      <c r="BO220" s="54"/>
      <c r="BP220" s="54"/>
      <c r="BQ220" s="54"/>
      <c r="BR220" s="54"/>
      <c r="BS220" s="54"/>
      <c r="BT220" s="54"/>
      <c r="BU220" s="54"/>
      <c r="BV220" s="54"/>
      <c r="BW220" s="54"/>
      <c r="BX220" s="54"/>
      <c r="BY220" s="54"/>
      <c r="BZ220" s="54"/>
      <c r="CA220" s="54"/>
      <c r="CB220" s="54"/>
      <c r="CC220" s="54"/>
      <c r="CD220" s="54"/>
      <c r="CE220" s="54"/>
      <c r="CF220" s="54"/>
      <c r="CG220" s="54"/>
      <c r="CH220" s="54"/>
      <c r="CI220" s="54"/>
      <c r="CJ220" s="54"/>
      <c r="CK220" s="54"/>
      <c r="CL220" s="54"/>
      <c r="CM220" s="54"/>
      <c r="CN220" s="54"/>
      <c r="CO220" s="54"/>
      <c r="CP220" s="54"/>
      <c r="CQ220" s="54"/>
      <c r="CR220" s="54"/>
      <c r="CS220" s="54"/>
      <c r="CT220" s="54"/>
      <c r="CU220" s="54"/>
      <c r="CV220" s="54"/>
      <c r="CW220" s="54"/>
      <c r="CX220" s="54"/>
      <c r="CY220" s="54"/>
      <c r="CZ220" s="54"/>
      <c r="DA220" s="54"/>
      <c r="DB220" s="54"/>
      <c r="DC220" s="54"/>
      <c r="DD220" s="54"/>
      <c r="DE220" s="54"/>
      <c r="DF220" s="54"/>
      <c r="DG220" s="54"/>
      <c r="DH220" s="54"/>
      <c r="DI220" s="54"/>
      <c r="DJ220" s="54"/>
      <c r="DK220" s="54"/>
      <c r="DL220" s="54"/>
      <c r="DM220" s="54"/>
      <c r="DN220" s="54"/>
      <c r="DO220" s="54"/>
      <c r="DP220" s="54"/>
      <c r="DQ220" s="54"/>
      <c r="DR220" s="54"/>
      <c r="DS220" s="54"/>
      <c r="DT220" s="54"/>
      <c r="DU220" s="54"/>
      <c r="DV220" s="54"/>
      <c r="DW220" s="54"/>
      <c r="DX220" s="54"/>
      <c r="DY220" s="54"/>
      <c r="DZ220" s="54"/>
      <c r="EA220" s="54"/>
      <c r="EB220" s="54"/>
      <c r="EC220" s="54"/>
      <c r="ED220" s="54"/>
      <c r="EE220" s="54"/>
      <c r="EF220" s="54"/>
      <c r="EG220" s="54"/>
      <c r="EH220" s="54"/>
      <c r="EI220" s="54"/>
      <c r="EJ220" s="54"/>
      <c r="EK220" s="54"/>
      <c r="EL220" s="54"/>
      <c r="EM220" s="54"/>
      <c r="EN220" s="54"/>
      <c r="EO220" s="54"/>
      <c r="EP220" s="54"/>
      <c r="EQ220" s="54"/>
      <c r="ER220" s="54"/>
      <c r="ES220" s="54"/>
      <c r="ET220" s="54"/>
      <c r="EU220" s="54"/>
      <c r="EV220" s="54"/>
      <c r="EW220" s="54"/>
      <c r="EX220" s="54"/>
      <c r="EY220" s="54"/>
      <c r="EZ220" s="54"/>
      <c r="FA220" s="54"/>
      <c r="FB220" s="54"/>
      <c r="FC220" s="54"/>
      <c r="FD220" s="54"/>
      <c r="FE220" s="54"/>
      <c r="FF220" s="54"/>
      <c r="FG220" s="54"/>
      <c r="FH220" s="54"/>
      <c r="FI220" s="54"/>
      <c r="FJ220" s="54"/>
      <c r="FK220" s="54"/>
      <c r="FL220" s="54"/>
      <c r="FM220" s="54"/>
      <c r="FN220" s="54"/>
      <c r="FO220" s="54"/>
      <c r="FP220" s="54"/>
      <c r="FQ220" s="54"/>
      <c r="FR220" s="54"/>
      <c r="FS220" s="54"/>
      <c r="FT220" s="54"/>
      <c r="FU220" s="54"/>
      <c r="FV220" s="54"/>
      <c r="FW220" s="54"/>
      <c r="FX220" s="54"/>
      <c r="FY220" s="54"/>
      <c r="FZ220" s="54"/>
      <c r="GA220" s="54"/>
      <c r="GB220" s="54"/>
      <c r="GC220" s="54"/>
      <c r="GD220" s="54"/>
      <c r="GE220" s="54"/>
      <c r="GF220" s="54"/>
      <c r="GG220" s="54"/>
      <c r="GH220" s="54"/>
      <c r="GI220" s="54"/>
      <c r="GJ220" s="54"/>
      <c r="GK220" s="54"/>
      <c r="GL220" s="54"/>
      <c r="GM220" s="54"/>
      <c r="GN220" s="54"/>
      <c r="GO220" s="54"/>
      <c r="GP220" s="54"/>
      <c r="GQ220" s="54"/>
    </row>
    <row r="221" spans="1:199" s="43" customFormat="1" ht="31.5" customHeight="1" x14ac:dyDescent="0.25">
      <c r="A221" s="92">
        <f t="shared" si="14"/>
        <v>179</v>
      </c>
      <c r="B221" s="295" t="s">
        <v>226</v>
      </c>
      <c r="C221" s="295"/>
      <c r="D221" s="295"/>
      <c r="E221" s="295"/>
      <c r="F221" s="70">
        <f>AVERAGE(F225:F225)</f>
        <v>100</v>
      </c>
      <c r="G221" s="54"/>
      <c r="H221" s="54"/>
      <c r="I221" s="54"/>
      <c r="J221" s="54"/>
      <c r="K221" s="54"/>
      <c r="L221" s="54"/>
      <c r="M221" s="54"/>
      <c r="N221" s="54"/>
      <c r="O221" s="54"/>
      <c r="P221" s="54"/>
      <c r="Q221" s="54"/>
      <c r="R221" s="54"/>
      <c r="S221" s="54"/>
      <c r="T221" s="54"/>
      <c r="U221" s="54"/>
      <c r="V221" s="54"/>
      <c r="W221" s="54"/>
      <c r="X221" s="54"/>
      <c r="Y221" s="54"/>
      <c r="Z221" s="54"/>
      <c r="AA221" s="54"/>
      <c r="AB221" s="54"/>
      <c r="AC221" s="54"/>
      <c r="AD221" s="54"/>
      <c r="AE221" s="54"/>
      <c r="AF221" s="54"/>
      <c r="AG221" s="54"/>
      <c r="AH221" s="54"/>
      <c r="AI221" s="54"/>
      <c r="AJ221" s="54"/>
      <c r="AK221" s="54"/>
      <c r="AL221" s="54"/>
      <c r="AM221" s="54"/>
      <c r="AN221" s="54"/>
      <c r="AO221" s="54"/>
      <c r="AP221" s="54"/>
      <c r="AQ221" s="54"/>
      <c r="AR221" s="54"/>
      <c r="AS221" s="54"/>
      <c r="AT221" s="54"/>
      <c r="AU221" s="54"/>
      <c r="AV221" s="54"/>
      <c r="AW221" s="54"/>
      <c r="AX221" s="54"/>
      <c r="AY221" s="54"/>
      <c r="AZ221" s="54"/>
      <c r="BA221" s="54"/>
      <c r="BB221" s="54"/>
      <c r="BC221" s="54"/>
      <c r="BD221" s="54"/>
      <c r="BE221" s="54"/>
      <c r="BF221" s="54"/>
      <c r="BG221" s="54"/>
      <c r="BH221" s="54"/>
      <c r="BI221" s="54"/>
      <c r="BJ221" s="54"/>
      <c r="BK221" s="54"/>
      <c r="BL221" s="54"/>
      <c r="BM221" s="54"/>
      <c r="BN221" s="54"/>
      <c r="BO221" s="54"/>
      <c r="BP221" s="54"/>
      <c r="BQ221" s="54"/>
      <c r="BR221" s="54"/>
      <c r="BS221" s="54"/>
      <c r="BT221" s="54"/>
      <c r="BU221" s="54"/>
      <c r="BV221" s="54"/>
      <c r="BW221" s="54"/>
      <c r="BX221" s="54"/>
      <c r="BY221" s="54"/>
      <c r="BZ221" s="54"/>
      <c r="CA221" s="54"/>
      <c r="CB221" s="54"/>
      <c r="CC221" s="54"/>
      <c r="CD221" s="54"/>
      <c r="CE221" s="54"/>
      <c r="CF221" s="54"/>
      <c r="CG221" s="54"/>
      <c r="CH221" s="54"/>
      <c r="CI221" s="54"/>
      <c r="CJ221" s="54"/>
      <c r="CK221" s="54"/>
      <c r="CL221" s="54"/>
      <c r="CM221" s="54"/>
      <c r="CN221" s="54"/>
      <c r="CO221" s="54"/>
      <c r="CP221" s="54"/>
      <c r="CQ221" s="54"/>
      <c r="CR221" s="54"/>
      <c r="CS221" s="54"/>
      <c r="CT221" s="54"/>
      <c r="CU221" s="54"/>
      <c r="CV221" s="54"/>
      <c r="CW221" s="54"/>
      <c r="CX221" s="54"/>
      <c r="CY221" s="54"/>
      <c r="CZ221" s="54"/>
      <c r="DA221" s="54"/>
      <c r="DB221" s="54"/>
      <c r="DC221" s="54"/>
      <c r="DD221" s="54"/>
      <c r="DE221" s="54"/>
      <c r="DF221" s="54"/>
      <c r="DG221" s="54"/>
      <c r="DH221" s="54"/>
      <c r="DI221" s="54"/>
      <c r="DJ221" s="54"/>
      <c r="DK221" s="54"/>
      <c r="DL221" s="54"/>
      <c r="DM221" s="54"/>
      <c r="DN221" s="54"/>
      <c r="DO221" s="54"/>
      <c r="DP221" s="54"/>
      <c r="DQ221" s="54"/>
      <c r="DR221" s="54"/>
      <c r="DS221" s="54"/>
      <c r="DT221" s="54"/>
      <c r="DU221" s="54"/>
      <c r="DV221" s="54"/>
      <c r="DW221" s="54"/>
      <c r="DX221" s="54"/>
      <c r="DY221" s="54"/>
      <c r="DZ221" s="54"/>
      <c r="EA221" s="54"/>
      <c r="EB221" s="54"/>
      <c r="EC221" s="54"/>
      <c r="ED221" s="54"/>
      <c r="EE221" s="54"/>
      <c r="EF221" s="54"/>
      <c r="EG221" s="54"/>
      <c r="EH221" s="54"/>
      <c r="EI221" s="54"/>
      <c r="EJ221" s="54"/>
      <c r="EK221" s="54"/>
      <c r="EL221" s="54"/>
      <c r="EM221" s="54"/>
      <c r="EN221" s="54"/>
      <c r="EO221" s="54"/>
      <c r="EP221" s="54"/>
      <c r="EQ221" s="54"/>
      <c r="ER221" s="54"/>
      <c r="ES221" s="54"/>
      <c r="ET221" s="54"/>
      <c r="EU221" s="54"/>
      <c r="EV221" s="54"/>
      <c r="EW221" s="54"/>
      <c r="EX221" s="54"/>
      <c r="EY221" s="54"/>
      <c r="EZ221" s="54"/>
      <c r="FA221" s="54"/>
      <c r="FB221" s="54"/>
      <c r="FC221" s="54"/>
      <c r="FD221" s="54"/>
      <c r="FE221" s="54"/>
      <c r="FF221" s="54"/>
      <c r="FG221" s="54"/>
      <c r="FH221" s="54"/>
      <c r="FI221" s="54"/>
      <c r="FJ221" s="54"/>
      <c r="FK221" s="54"/>
      <c r="FL221" s="54"/>
      <c r="FM221" s="54"/>
      <c r="FN221" s="54"/>
      <c r="FO221" s="54"/>
      <c r="FP221" s="54"/>
      <c r="FQ221" s="54"/>
      <c r="FR221" s="54"/>
      <c r="FS221" s="54"/>
      <c r="FT221" s="54"/>
      <c r="FU221" s="54"/>
      <c r="FV221" s="54"/>
      <c r="FW221" s="54"/>
      <c r="FX221" s="54"/>
      <c r="FY221" s="54"/>
      <c r="FZ221" s="54"/>
      <c r="GA221" s="54"/>
      <c r="GB221" s="54"/>
      <c r="GC221" s="54"/>
      <c r="GD221" s="54"/>
      <c r="GE221" s="54"/>
      <c r="GF221" s="54"/>
      <c r="GG221" s="54"/>
      <c r="GH221" s="54"/>
      <c r="GI221" s="54"/>
      <c r="GJ221" s="54"/>
      <c r="GK221" s="54"/>
      <c r="GL221" s="54"/>
      <c r="GM221" s="54"/>
      <c r="GN221" s="54"/>
      <c r="GO221" s="54"/>
      <c r="GP221" s="54"/>
      <c r="GQ221" s="54"/>
    </row>
    <row r="222" spans="1:199" s="43" customFormat="1" x14ac:dyDescent="0.25">
      <c r="A222" s="92">
        <f t="shared" si="14"/>
        <v>180</v>
      </c>
      <c r="B222" s="307" t="s">
        <v>227</v>
      </c>
      <c r="C222" s="307"/>
      <c r="D222" s="307"/>
      <c r="E222" s="307"/>
      <c r="F222" s="307"/>
      <c r="G222" s="54"/>
      <c r="H222" s="54"/>
      <c r="I222" s="54"/>
      <c r="J222" s="54"/>
      <c r="K222" s="54"/>
      <c r="L222" s="54"/>
      <c r="M222" s="54"/>
      <c r="N222" s="54"/>
      <c r="O222" s="54"/>
      <c r="P222" s="54"/>
      <c r="Q222" s="54"/>
      <c r="R222" s="54"/>
      <c r="S222" s="54"/>
      <c r="T222" s="54"/>
      <c r="U222" s="54"/>
      <c r="V222" s="54"/>
      <c r="W222" s="54"/>
      <c r="X222" s="54"/>
      <c r="Y222" s="54"/>
      <c r="Z222" s="54"/>
      <c r="AA222" s="54"/>
      <c r="AB222" s="54"/>
      <c r="AC222" s="54"/>
      <c r="AD222" s="54"/>
      <c r="AE222" s="54"/>
      <c r="AF222" s="54"/>
      <c r="AG222" s="54"/>
      <c r="AH222" s="54"/>
      <c r="AI222" s="54"/>
      <c r="AJ222" s="54"/>
      <c r="AK222" s="54"/>
      <c r="AL222" s="54"/>
      <c r="AM222" s="54"/>
      <c r="AN222" s="54"/>
      <c r="AO222" s="54"/>
      <c r="AP222" s="54"/>
      <c r="AQ222" s="54"/>
      <c r="AR222" s="54"/>
      <c r="AS222" s="54"/>
      <c r="AT222" s="54"/>
      <c r="AU222" s="54"/>
      <c r="AV222" s="54"/>
      <c r="AW222" s="54"/>
      <c r="AX222" s="54"/>
      <c r="AY222" s="54"/>
      <c r="AZ222" s="54"/>
      <c r="BA222" s="54"/>
      <c r="BB222" s="54"/>
      <c r="BC222" s="54"/>
      <c r="BD222" s="54"/>
      <c r="BE222" s="54"/>
      <c r="BF222" s="54"/>
      <c r="BG222" s="54"/>
      <c r="BH222" s="54"/>
      <c r="BI222" s="54"/>
      <c r="BJ222" s="54"/>
      <c r="BK222" s="54"/>
      <c r="BL222" s="54"/>
      <c r="BM222" s="54"/>
      <c r="BN222" s="54"/>
      <c r="BO222" s="54"/>
      <c r="BP222" s="54"/>
      <c r="BQ222" s="54"/>
      <c r="BR222" s="54"/>
      <c r="BS222" s="54"/>
      <c r="BT222" s="54"/>
      <c r="BU222" s="54"/>
      <c r="BV222" s="54"/>
      <c r="BW222" s="54"/>
      <c r="BX222" s="54"/>
      <c r="BY222" s="54"/>
      <c r="BZ222" s="54"/>
      <c r="CA222" s="54"/>
      <c r="CB222" s="54"/>
      <c r="CC222" s="54"/>
      <c r="CD222" s="54"/>
      <c r="CE222" s="54"/>
      <c r="CF222" s="54"/>
      <c r="CG222" s="54"/>
      <c r="CH222" s="54"/>
      <c r="CI222" s="54"/>
      <c r="CJ222" s="54"/>
      <c r="CK222" s="54"/>
      <c r="CL222" s="54"/>
      <c r="CM222" s="54"/>
      <c r="CN222" s="54"/>
      <c r="CO222" s="54"/>
      <c r="CP222" s="54"/>
      <c r="CQ222" s="54"/>
      <c r="CR222" s="54"/>
      <c r="CS222" s="54"/>
      <c r="CT222" s="54"/>
      <c r="CU222" s="54"/>
      <c r="CV222" s="54"/>
      <c r="CW222" s="54"/>
      <c r="CX222" s="54"/>
      <c r="CY222" s="54"/>
      <c r="CZ222" s="54"/>
      <c r="DA222" s="54"/>
      <c r="DB222" s="54"/>
      <c r="DC222" s="54"/>
      <c r="DD222" s="54"/>
      <c r="DE222" s="54"/>
      <c r="DF222" s="54"/>
      <c r="DG222" s="54"/>
      <c r="DH222" s="54"/>
      <c r="DI222" s="54"/>
      <c r="DJ222" s="54"/>
      <c r="DK222" s="54"/>
      <c r="DL222" s="54"/>
      <c r="DM222" s="54"/>
      <c r="DN222" s="54"/>
      <c r="DO222" s="54"/>
      <c r="DP222" s="54"/>
      <c r="DQ222" s="54"/>
      <c r="DR222" s="54"/>
      <c r="DS222" s="54"/>
      <c r="DT222" s="54"/>
      <c r="DU222" s="54"/>
      <c r="DV222" s="54"/>
      <c r="DW222" s="54"/>
      <c r="DX222" s="54"/>
      <c r="DY222" s="54"/>
      <c r="DZ222" s="54"/>
      <c r="EA222" s="54"/>
      <c r="EB222" s="54"/>
      <c r="EC222" s="54"/>
      <c r="ED222" s="54"/>
      <c r="EE222" s="54"/>
      <c r="EF222" s="54"/>
      <c r="EG222" s="54"/>
      <c r="EH222" s="54"/>
      <c r="EI222" s="54"/>
      <c r="EJ222" s="54"/>
      <c r="EK222" s="54"/>
      <c r="EL222" s="54"/>
      <c r="EM222" s="54"/>
      <c r="EN222" s="54"/>
      <c r="EO222" s="54"/>
      <c r="EP222" s="54"/>
      <c r="EQ222" s="54"/>
      <c r="ER222" s="54"/>
      <c r="ES222" s="54"/>
      <c r="ET222" s="54"/>
      <c r="EU222" s="54"/>
      <c r="EV222" s="54"/>
      <c r="EW222" s="54"/>
      <c r="EX222" s="54"/>
      <c r="EY222" s="54"/>
      <c r="EZ222" s="54"/>
      <c r="FA222" s="54"/>
      <c r="FB222" s="54"/>
      <c r="FC222" s="54"/>
      <c r="FD222" s="54"/>
      <c r="FE222" s="54"/>
      <c r="FF222" s="54"/>
      <c r="FG222" s="54"/>
      <c r="FH222" s="54"/>
      <c r="FI222" s="54"/>
      <c r="FJ222" s="54"/>
      <c r="FK222" s="54"/>
      <c r="FL222" s="54"/>
      <c r="FM222" s="54"/>
      <c r="FN222" s="54"/>
      <c r="FO222" s="54"/>
      <c r="FP222" s="54"/>
      <c r="FQ222" s="54"/>
      <c r="FR222" s="54"/>
      <c r="FS222" s="54"/>
      <c r="FT222" s="54"/>
      <c r="FU222" s="54"/>
      <c r="FV222" s="54"/>
      <c r="FW222" s="54"/>
      <c r="FX222" s="54"/>
      <c r="FY222" s="54"/>
      <c r="FZ222" s="54"/>
      <c r="GA222" s="54"/>
      <c r="GB222" s="54"/>
      <c r="GC222" s="54"/>
      <c r="GD222" s="54"/>
      <c r="GE222" s="54"/>
      <c r="GF222" s="54"/>
      <c r="GG222" s="54"/>
      <c r="GH222" s="54"/>
      <c r="GI222" s="54"/>
      <c r="GJ222" s="54"/>
      <c r="GK222" s="54"/>
      <c r="GL222" s="54"/>
      <c r="GM222" s="54"/>
      <c r="GN222" s="54"/>
      <c r="GO222" s="54"/>
      <c r="GP222" s="54"/>
      <c r="GQ222" s="54"/>
    </row>
    <row r="223" spans="1:199" s="43" customFormat="1" x14ac:dyDescent="0.25">
      <c r="A223" s="92">
        <f t="shared" si="14"/>
        <v>181</v>
      </c>
      <c r="B223" s="307" t="s">
        <v>228</v>
      </c>
      <c r="C223" s="307"/>
      <c r="D223" s="307"/>
      <c r="E223" s="307"/>
      <c r="F223" s="307"/>
      <c r="G223" s="54"/>
      <c r="H223" s="54"/>
      <c r="I223" s="54"/>
      <c r="J223" s="54"/>
      <c r="K223" s="54"/>
      <c r="L223" s="54"/>
      <c r="M223" s="54"/>
      <c r="N223" s="54"/>
      <c r="O223" s="54"/>
      <c r="P223" s="54"/>
      <c r="Q223" s="54"/>
      <c r="R223" s="54"/>
      <c r="S223" s="54"/>
      <c r="T223" s="54"/>
      <c r="U223" s="54"/>
      <c r="V223" s="54"/>
      <c r="W223" s="54"/>
      <c r="X223" s="54"/>
      <c r="Y223" s="54"/>
      <c r="Z223" s="54"/>
      <c r="AA223" s="54"/>
      <c r="AB223" s="54"/>
      <c r="AC223" s="54"/>
      <c r="AD223" s="54"/>
      <c r="AE223" s="54"/>
      <c r="AF223" s="54"/>
      <c r="AG223" s="54"/>
      <c r="AH223" s="54"/>
      <c r="AI223" s="54"/>
      <c r="AJ223" s="54"/>
      <c r="AK223" s="54"/>
      <c r="AL223" s="54"/>
      <c r="AM223" s="54"/>
      <c r="AN223" s="54"/>
      <c r="AO223" s="54"/>
      <c r="AP223" s="54"/>
      <c r="AQ223" s="54"/>
      <c r="AR223" s="54"/>
      <c r="AS223" s="54"/>
      <c r="AT223" s="54"/>
      <c r="AU223" s="54"/>
      <c r="AV223" s="54"/>
      <c r="AW223" s="54"/>
      <c r="AX223" s="54"/>
      <c r="AY223" s="54"/>
      <c r="AZ223" s="54"/>
      <c r="BA223" s="54"/>
      <c r="BB223" s="54"/>
      <c r="BC223" s="54"/>
      <c r="BD223" s="54"/>
      <c r="BE223" s="54"/>
      <c r="BF223" s="54"/>
      <c r="BG223" s="54"/>
      <c r="BH223" s="54"/>
      <c r="BI223" s="54"/>
      <c r="BJ223" s="54"/>
      <c r="BK223" s="54"/>
      <c r="BL223" s="54"/>
      <c r="BM223" s="54"/>
      <c r="BN223" s="54"/>
      <c r="BO223" s="54"/>
      <c r="BP223" s="54"/>
      <c r="BQ223" s="54"/>
      <c r="BR223" s="54"/>
      <c r="BS223" s="54"/>
      <c r="BT223" s="54"/>
      <c r="BU223" s="54"/>
      <c r="BV223" s="54"/>
      <c r="BW223" s="54"/>
      <c r="BX223" s="54"/>
      <c r="BY223" s="54"/>
      <c r="BZ223" s="54"/>
      <c r="CA223" s="54"/>
      <c r="CB223" s="54"/>
      <c r="CC223" s="54"/>
      <c r="CD223" s="54"/>
      <c r="CE223" s="54"/>
      <c r="CF223" s="54"/>
      <c r="CG223" s="54"/>
      <c r="CH223" s="54"/>
      <c r="CI223" s="54"/>
      <c r="CJ223" s="54"/>
      <c r="CK223" s="54"/>
      <c r="CL223" s="54"/>
      <c r="CM223" s="54"/>
      <c r="CN223" s="54"/>
      <c r="CO223" s="54"/>
      <c r="CP223" s="54"/>
      <c r="CQ223" s="54"/>
      <c r="CR223" s="54"/>
      <c r="CS223" s="54"/>
      <c r="CT223" s="54"/>
      <c r="CU223" s="54"/>
      <c r="CV223" s="54"/>
      <c r="CW223" s="54"/>
      <c r="CX223" s="54"/>
      <c r="CY223" s="54"/>
      <c r="CZ223" s="54"/>
      <c r="DA223" s="54"/>
      <c r="DB223" s="54"/>
      <c r="DC223" s="54"/>
      <c r="DD223" s="54"/>
      <c r="DE223" s="54"/>
      <c r="DF223" s="54"/>
      <c r="DG223" s="54"/>
      <c r="DH223" s="54"/>
      <c r="DI223" s="54"/>
      <c r="DJ223" s="54"/>
      <c r="DK223" s="54"/>
      <c r="DL223" s="54"/>
      <c r="DM223" s="54"/>
      <c r="DN223" s="54"/>
      <c r="DO223" s="54"/>
      <c r="DP223" s="54"/>
      <c r="DQ223" s="54"/>
      <c r="DR223" s="54"/>
      <c r="DS223" s="54"/>
      <c r="DT223" s="54"/>
      <c r="DU223" s="54"/>
      <c r="DV223" s="54"/>
      <c r="DW223" s="54"/>
      <c r="DX223" s="54"/>
      <c r="DY223" s="54"/>
      <c r="DZ223" s="54"/>
      <c r="EA223" s="54"/>
      <c r="EB223" s="54"/>
      <c r="EC223" s="54"/>
      <c r="ED223" s="54"/>
      <c r="EE223" s="54"/>
      <c r="EF223" s="54"/>
      <c r="EG223" s="54"/>
      <c r="EH223" s="54"/>
      <c r="EI223" s="54"/>
      <c r="EJ223" s="54"/>
      <c r="EK223" s="54"/>
      <c r="EL223" s="54"/>
      <c r="EM223" s="54"/>
      <c r="EN223" s="54"/>
      <c r="EO223" s="54"/>
      <c r="EP223" s="54"/>
      <c r="EQ223" s="54"/>
      <c r="ER223" s="54"/>
      <c r="ES223" s="54"/>
      <c r="ET223" s="54"/>
      <c r="EU223" s="54"/>
      <c r="EV223" s="54"/>
      <c r="EW223" s="54"/>
      <c r="EX223" s="54"/>
      <c r="EY223" s="54"/>
      <c r="EZ223" s="54"/>
      <c r="FA223" s="54"/>
      <c r="FB223" s="54"/>
      <c r="FC223" s="54"/>
      <c r="FD223" s="54"/>
      <c r="FE223" s="54"/>
      <c r="FF223" s="54"/>
      <c r="FG223" s="54"/>
      <c r="FH223" s="54"/>
      <c r="FI223" s="54"/>
      <c r="FJ223" s="54"/>
      <c r="FK223" s="54"/>
      <c r="FL223" s="54"/>
      <c r="FM223" s="54"/>
      <c r="FN223" s="54"/>
      <c r="FO223" s="54"/>
      <c r="FP223" s="54"/>
      <c r="FQ223" s="54"/>
      <c r="FR223" s="54"/>
      <c r="FS223" s="54"/>
      <c r="FT223" s="54"/>
      <c r="FU223" s="54"/>
      <c r="FV223" s="54"/>
      <c r="FW223" s="54"/>
      <c r="FX223" s="54"/>
      <c r="FY223" s="54"/>
      <c r="FZ223" s="54"/>
      <c r="GA223" s="54"/>
      <c r="GB223" s="54"/>
      <c r="GC223" s="54"/>
      <c r="GD223" s="54"/>
      <c r="GE223" s="54"/>
      <c r="GF223" s="54"/>
      <c r="GG223" s="54"/>
      <c r="GH223" s="54"/>
      <c r="GI223" s="54"/>
      <c r="GJ223" s="54"/>
      <c r="GK223" s="54"/>
      <c r="GL223" s="54"/>
      <c r="GM223" s="54"/>
      <c r="GN223" s="54"/>
      <c r="GO223" s="54"/>
      <c r="GP223" s="54"/>
      <c r="GQ223" s="54"/>
    </row>
    <row r="224" spans="1:199" s="43" customFormat="1" ht="30.75" customHeight="1" x14ac:dyDescent="0.25">
      <c r="A224" s="92">
        <f t="shared" si="14"/>
        <v>182</v>
      </c>
      <c r="B224" s="96" t="s">
        <v>537</v>
      </c>
      <c r="C224" s="94" t="s">
        <v>210</v>
      </c>
      <c r="D224" s="188">
        <v>1</v>
      </c>
      <c r="E224" s="192">
        <v>1</v>
      </c>
      <c r="F224" s="5">
        <f>E224*100/D224</f>
        <v>100</v>
      </c>
      <c r="G224" s="54"/>
      <c r="H224" s="54"/>
      <c r="I224" s="54"/>
      <c r="J224" s="54"/>
      <c r="K224" s="54"/>
      <c r="L224" s="54"/>
      <c r="M224" s="54"/>
      <c r="N224" s="54"/>
      <c r="O224" s="54"/>
      <c r="P224" s="54"/>
      <c r="Q224" s="54"/>
      <c r="R224" s="54"/>
      <c r="S224" s="54"/>
      <c r="T224" s="54"/>
      <c r="U224" s="54"/>
      <c r="V224" s="54"/>
      <c r="W224" s="54"/>
      <c r="X224" s="54"/>
      <c r="Y224" s="54"/>
      <c r="Z224" s="54"/>
      <c r="AA224" s="54"/>
      <c r="AB224" s="54"/>
      <c r="AC224" s="54"/>
      <c r="AD224" s="54"/>
      <c r="AE224" s="54"/>
      <c r="AF224" s="54"/>
      <c r="AG224" s="54"/>
      <c r="AH224" s="54"/>
      <c r="AI224" s="54"/>
      <c r="AJ224" s="54"/>
      <c r="AK224" s="54"/>
      <c r="AL224" s="54"/>
      <c r="AM224" s="54"/>
      <c r="AN224" s="54"/>
      <c r="AO224" s="54"/>
      <c r="AP224" s="54"/>
      <c r="AQ224" s="54"/>
      <c r="AR224" s="54"/>
      <c r="AS224" s="54"/>
      <c r="AT224" s="54"/>
      <c r="AU224" s="54"/>
      <c r="AV224" s="54"/>
      <c r="AW224" s="54"/>
      <c r="AX224" s="54"/>
      <c r="AY224" s="54"/>
      <c r="AZ224" s="54"/>
      <c r="BA224" s="54"/>
      <c r="BB224" s="54"/>
      <c r="BC224" s="54"/>
      <c r="BD224" s="54"/>
      <c r="BE224" s="54"/>
      <c r="BF224" s="54"/>
      <c r="BG224" s="54"/>
      <c r="BH224" s="54"/>
      <c r="BI224" s="54"/>
      <c r="BJ224" s="54"/>
      <c r="BK224" s="54"/>
      <c r="BL224" s="54"/>
      <c r="BM224" s="54"/>
      <c r="BN224" s="54"/>
      <c r="BO224" s="54"/>
      <c r="BP224" s="54"/>
      <c r="BQ224" s="54"/>
      <c r="BR224" s="54"/>
      <c r="BS224" s="54"/>
      <c r="BT224" s="54"/>
      <c r="BU224" s="54"/>
      <c r="BV224" s="54"/>
      <c r="BW224" s="54"/>
      <c r="BX224" s="54"/>
      <c r="BY224" s="54"/>
      <c r="BZ224" s="54"/>
      <c r="CA224" s="54"/>
      <c r="CB224" s="54"/>
      <c r="CC224" s="54"/>
      <c r="CD224" s="54"/>
      <c r="CE224" s="54"/>
      <c r="CF224" s="54"/>
      <c r="CG224" s="54"/>
      <c r="CH224" s="54"/>
      <c r="CI224" s="54"/>
      <c r="CJ224" s="54"/>
      <c r="CK224" s="54"/>
      <c r="CL224" s="54"/>
      <c r="CM224" s="54"/>
      <c r="CN224" s="54"/>
      <c r="CO224" s="54"/>
      <c r="CP224" s="54"/>
      <c r="CQ224" s="54"/>
      <c r="CR224" s="54"/>
      <c r="CS224" s="54"/>
      <c r="CT224" s="54"/>
      <c r="CU224" s="54"/>
      <c r="CV224" s="54"/>
      <c r="CW224" s="54"/>
      <c r="CX224" s="54"/>
      <c r="CY224" s="54"/>
      <c r="CZ224" s="54"/>
      <c r="DA224" s="54"/>
      <c r="DB224" s="54"/>
      <c r="DC224" s="54"/>
      <c r="DD224" s="54"/>
      <c r="DE224" s="54"/>
      <c r="DF224" s="54"/>
      <c r="DG224" s="54"/>
      <c r="DH224" s="54"/>
      <c r="DI224" s="54"/>
      <c r="DJ224" s="54"/>
      <c r="DK224" s="54"/>
      <c r="DL224" s="54"/>
      <c r="DM224" s="54"/>
      <c r="DN224" s="54"/>
      <c r="DO224" s="54"/>
      <c r="DP224" s="54"/>
      <c r="DQ224" s="54"/>
      <c r="DR224" s="54"/>
      <c r="DS224" s="54"/>
      <c r="DT224" s="54"/>
      <c r="DU224" s="54"/>
      <c r="DV224" s="54"/>
      <c r="DW224" s="54"/>
      <c r="DX224" s="54"/>
      <c r="DY224" s="54"/>
      <c r="DZ224" s="54"/>
      <c r="EA224" s="54"/>
      <c r="EB224" s="54"/>
      <c r="EC224" s="54"/>
      <c r="ED224" s="54"/>
      <c r="EE224" s="54"/>
      <c r="EF224" s="54"/>
      <c r="EG224" s="54"/>
      <c r="EH224" s="54"/>
      <c r="EI224" s="54"/>
      <c r="EJ224" s="54"/>
      <c r="EK224" s="54"/>
      <c r="EL224" s="54"/>
      <c r="EM224" s="54"/>
      <c r="EN224" s="54"/>
      <c r="EO224" s="54"/>
      <c r="EP224" s="54"/>
      <c r="EQ224" s="54"/>
      <c r="ER224" s="54"/>
      <c r="ES224" s="54"/>
      <c r="ET224" s="54"/>
      <c r="EU224" s="54"/>
      <c r="EV224" s="54"/>
      <c r="EW224" s="54"/>
      <c r="EX224" s="54"/>
      <c r="EY224" s="54"/>
      <c r="EZ224" s="54"/>
      <c r="FA224" s="54"/>
      <c r="FB224" s="54"/>
      <c r="FC224" s="54"/>
      <c r="FD224" s="54"/>
      <c r="FE224" s="54"/>
      <c r="FF224" s="54"/>
      <c r="FG224" s="54"/>
      <c r="FH224" s="54"/>
      <c r="FI224" s="54"/>
      <c r="FJ224" s="54"/>
      <c r="FK224" s="54"/>
      <c r="FL224" s="54"/>
      <c r="FM224" s="54"/>
      <c r="FN224" s="54"/>
      <c r="FO224" s="54"/>
      <c r="FP224" s="54"/>
      <c r="FQ224" s="54"/>
      <c r="FR224" s="54"/>
      <c r="FS224" s="54"/>
      <c r="FT224" s="54"/>
      <c r="FU224" s="54"/>
      <c r="FV224" s="54"/>
      <c r="FW224" s="54"/>
      <c r="FX224" s="54"/>
      <c r="FY224" s="54"/>
      <c r="FZ224" s="54"/>
      <c r="GA224" s="54"/>
      <c r="GB224" s="54"/>
      <c r="GC224" s="54"/>
      <c r="GD224" s="54"/>
      <c r="GE224" s="54"/>
      <c r="GF224" s="54"/>
      <c r="GG224" s="54"/>
      <c r="GH224" s="54"/>
      <c r="GI224" s="54"/>
      <c r="GJ224" s="54"/>
      <c r="GK224" s="54"/>
      <c r="GL224" s="54"/>
      <c r="GM224" s="54"/>
      <c r="GN224" s="54"/>
      <c r="GO224" s="54"/>
      <c r="GP224" s="54"/>
      <c r="GQ224" s="54"/>
    </row>
    <row r="225" spans="1:199" s="43" customFormat="1" ht="31.5" x14ac:dyDescent="0.25">
      <c r="A225" s="92">
        <f>A223+1</f>
        <v>182</v>
      </c>
      <c r="B225" s="96" t="s">
        <v>538</v>
      </c>
      <c r="C225" s="94" t="s">
        <v>229</v>
      </c>
      <c r="D225" s="189">
        <v>1.73</v>
      </c>
      <c r="E225" s="193">
        <v>1.73</v>
      </c>
      <c r="F225" s="5">
        <f>E225*100/D225</f>
        <v>100</v>
      </c>
      <c r="G225" s="54"/>
      <c r="H225" s="54"/>
      <c r="I225" s="54"/>
      <c r="J225" s="54"/>
      <c r="K225" s="54"/>
      <c r="L225" s="54"/>
      <c r="M225" s="54"/>
      <c r="N225" s="54"/>
      <c r="O225" s="54"/>
      <c r="P225" s="54"/>
      <c r="Q225" s="54"/>
      <c r="R225" s="54"/>
      <c r="S225" s="54"/>
      <c r="T225" s="54"/>
      <c r="U225" s="54"/>
      <c r="V225" s="54"/>
      <c r="W225" s="54"/>
      <c r="X225" s="54"/>
      <c r="Y225" s="54"/>
      <c r="Z225" s="54"/>
      <c r="AA225" s="54"/>
      <c r="AB225" s="54"/>
      <c r="AC225" s="54"/>
      <c r="AD225" s="54"/>
      <c r="AE225" s="54"/>
      <c r="AF225" s="54"/>
      <c r="AG225" s="54"/>
      <c r="AH225" s="54"/>
      <c r="AI225" s="54"/>
      <c r="AJ225" s="54"/>
      <c r="AK225" s="54"/>
      <c r="AL225" s="54"/>
      <c r="AM225" s="54"/>
      <c r="AN225" s="54"/>
      <c r="AO225" s="54"/>
      <c r="AP225" s="54"/>
      <c r="AQ225" s="54"/>
      <c r="AR225" s="54"/>
      <c r="AS225" s="54"/>
      <c r="AT225" s="54"/>
      <c r="AU225" s="54"/>
      <c r="AV225" s="54"/>
      <c r="AW225" s="54"/>
      <c r="AX225" s="54"/>
      <c r="AY225" s="54"/>
      <c r="AZ225" s="54"/>
      <c r="BA225" s="54"/>
      <c r="BB225" s="54"/>
      <c r="BC225" s="54"/>
      <c r="BD225" s="54"/>
      <c r="BE225" s="54"/>
      <c r="BF225" s="54"/>
      <c r="BG225" s="54"/>
      <c r="BH225" s="54"/>
      <c r="BI225" s="54"/>
      <c r="BJ225" s="54"/>
      <c r="BK225" s="54"/>
      <c r="BL225" s="54"/>
      <c r="BM225" s="54"/>
      <c r="BN225" s="54"/>
      <c r="BO225" s="54"/>
      <c r="BP225" s="54"/>
      <c r="BQ225" s="54"/>
      <c r="BR225" s="54"/>
      <c r="BS225" s="54"/>
      <c r="BT225" s="54"/>
      <c r="BU225" s="54"/>
      <c r="BV225" s="54"/>
      <c r="BW225" s="54"/>
      <c r="BX225" s="54"/>
      <c r="BY225" s="54"/>
      <c r="BZ225" s="54"/>
      <c r="CA225" s="54"/>
      <c r="CB225" s="54"/>
      <c r="CC225" s="54"/>
      <c r="CD225" s="54"/>
      <c r="CE225" s="54"/>
      <c r="CF225" s="54"/>
      <c r="CG225" s="54"/>
      <c r="CH225" s="54"/>
      <c r="CI225" s="54"/>
      <c r="CJ225" s="54"/>
      <c r="CK225" s="54"/>
      <c r="CL225" s="54"/>
      <c r="CM225" s="54"/>
      <c r="CN225" s="54"/>
      <c r="CO225" s="54"/>
      <c r="CP225" s="54"/>
      <c r="CQ225" s="54"/>
      <c r="CR225" s="54"/>
      <c r="CS225" s="54"/>
      <c r="CT225" s="54"/>
      <c r="CU225" s="54"/>
      <c r="CV225" s="54"/>
      <c r="CW225" s="54"/>
      <c r="CX225" s="54"/>
      <c r="CY225" s="54"/>
      <c r="CZ225" s="54"/>
      <c r="DA225" s="54"/>
      <c r="DB225" s="54"/>
      <c r="DC225" s="54"/>
      <c r="DD225" s="54"/>
      <c r="DE225" s="54"/>
      <c r="DF225" s="54"/>
      <c r="DG225" s="54"/>
      <c r="DH225" s="54"/>
      <c r="DI225" s="54"/>
      <c r="DJ225" s="54"/>
      <c r="DK225" s="54"/>
      <c r="DL225" s="54"/>
      <c r="DM225" s="54"/>
      <c r="DN225" s="54"/>
      <c r="DO225" s="54"/>
      <c r="DP225" s="54"/>
      <c r="DQ225" s="54"/>
      <c r="DR225" s="54"/>
      <c r="DS225" s="54"/>
      <c r="DT225" s="54"/>
      <c r="DU225" s="54"/>
      <c r="DV225" s="54"/>
      <c r="DW225" s="54"/>
      <c r="DX225" s="54"/>
      <c r="DY225" s="54"/>
      <c r="DZ225" s="54"/>
      <c r="EA225" s="54"/>
      <c r="EB225" s="54"/>
      <c r="EC225" s="54"/>
      <c r="ED225" s="54"/>
      <c r="EE225" s="54"/>
      <c r="EF225" s="54"/>
      <c r="EG225" s="54"/>
      <c r="EH225" s="54"/>
      <c r="EI225" s="54"/>
      <c r="EJ225" s="54"/>
      <c r="EK225" s="54"/>
      <c r="EL225" s="54"/>
      <c r="EM225" s="54"/>
      <c r="EN225" s="54"/>
      <c r="EO225" s="54"/>
      <c r="EP225" s="54"/>
      <c r="EQ225" s="54"/>
      <c r="ER225" s="54"/>
      <c r="ES225" s="54"/>
      <c r="ET225" s="54"/>
      <c r="EU225" s="54"/>
      <c r="EV225" s="54"/>
      <c r="EW225" s="54"/>
      <c r="EX225" s="54"/>
      <c r="EY225" s="54"/>
      <c r="EZ225" s="54"/>
      <c r="FA225" s="54"/>
      <c r="FB225" s="54"/>
      <c r="FC225" s="54"/>
      <c r="FD225" s="54"/>
      <c r="FE225" s="54"/>
      <c r="FF225" s="54"/>
      <c r="FG225" s="54"/>
      <c r="FH225" s="54"/>
      <c r="FI225" s="54"/>
      <c r="FJ225" s="54"/>
      <c r="FK225" s="54"/>
      <c r="FL225" s="54"/>
      <c r="FM225" s="54"/>
      <c r="FN225" s="54"/>
      <c r="FO225" s="54"/>
      <c r="FP225" s="54"/>
      <c r="FQ225" s="54"/>
      <c r="FR225" s="54"/>
      <c r="FS225" s="54"/>
      <c r="FT225" s="54"/>
      <c r="FU225" s="54"/>
      <c r="FV225" s="54"/>
      <c r="FW225" s="54"/>
      <c r="FX225" s="54"/>
      <c r="FY225" s="54"/>
      <c r="FZ225" s="54"/>
      <c r="GA225" s="54"/>
      <c r="GB225" s="54"/>
      <c r="GC225" s="54"/>
      <c r="GD225" s="54"/>
      <c r="GE225" s="54"/>
      <c r="GF225" s="54"/>
      <c r="GG225" s="54"/>
      <c r="GH225" s="54"/>
      <c r="GI225" s="54"/>
      <c r="GJ225" s="54"/>
      <c r="GK225" s="54"/>
      <c r="GL225" s="54"/>
      <c r="GM225" s="54"/>
      <c r="GN225" s="54"/>
      <c r="GO225" s="54"/>
      <c r="GP225" s="54"/>
      <c r="GQ225" s="54"/>
    </row>
    <row r="226" spans="1:199" s="43" customFormat="1" x14ac:dyDescent="0.25">
      <c r="A226" s="92">
        <f>A224+1</f>
        <v>183</v>
      </c>
      <c r="B226" s="295" t="s">
        <v>230</v>
      </c>
      <c r="C226" s="295"/>
      <c r="D226" s="295"/>
      <c r="E226" s="295"/>
      <c r="F226" s="70">
        <f>AVERAGE(F229:F230)</f>
        <v>100</v>
      </c>
      <c r="G226" s="54"/>
      <c r="H226" s="54"/>
      <c r="I226" s="54"/>
      <c r="J226" s="54"/>
      <c r="K226" s="54"/>
      <c r="L226" s="54"/>
      <c r="M226" s="54"/>
      <c r="N226" s="54"/>
      <c r="O226" s="54"/>
      <c r="P226" s="54"/>
      <c r="Q226" s="54"/>
      <c r="R226" s="54"/>
      <c r="S226" s="54"/>
      <c r="T226" s="54"/>
      <c r="U226" s="54"/>
      <c r="V226" s="54"/>
      <c r="W226" s="54"/>
      <c r="X226" s="54"/>
      <c r="Y226" s="54"/>
      <c r="Z226" s="54"/>
      <c r="AA226" s="54"/>
      <c r="AB226" s="54"/>
      <c r="AC226" s="54"/>
      <c r="AD226" s="54"/>
      <c r="AE226" s="54"/>
      <c r="AF226" s="54"/>
      <c r="AG226" s="54"/>
      <c r="AH226" s="54"/>
      <c r="AI226" s="54"/>
      <c r="AJ226" s="54"/>
      <c r="AK226" s="54"/>
      <c r="AL226" s="54"/>
      <c r="AM226" s="54"/>
      <c r="AN226" s="54"/>
      <c r="AO226" s="54"/>
      <c r="AP226" s="54"/>
      <c r="AQ226" s="54"/>
      <c r="AR226" s="54"/>
      <c r="AS226" s="54"/>
      <c r="AT226" s="54"/>
      <c r="AU226" s="54"/>
      <c r="AV226" s="54"/>
      <c r="AW226" s="54"/>
      <c r="AX226" s="54"/>
      <c r="AY226" s="54"/>
      <c r="AZ226" s="54"/>
      <c r="BA226" s="54"/>
      <c r="BB226" s="54"/>
      <c r="BC226" s="54"/>
      <c r="BD226" s="54"/>
      <c r="BE226" s="54"/>
      <c r="BF226" s="54"/>
      <c r="BG226" s="54"/>
      <c r="BH226" s="54"/>
      <c r="BI226" s="54"/>
      <c r="BJ226" s="54"/>
      <c r="BK226" s="54"/>
      <c r="BL226" s="54"/>
      <c r="BM226" s="54"/>
      <c r="BN226" s="54"/>
      <c r="BO226" s="54"/>
      <c r="BP226" s="54"/>
      <c r="BQ226" s="54"/>
      <c r="BR226" s="54"/>
      <c r="BS226" s="54"/>
      <c r="BT226" s="54"/>
      <c r="BU226" s="54"/>
      <c r="BV226" s="54"/>
      <c r="BW226" s="54"/>
      <c r="BX226" s="54"/>
      <c r="BY226" s="54"/>
      <c r="BZ226" s="54"/>
      <c r="CA226" s="54"/>
      <c r="CB226" s="54"/>
      <c r="CC226" s="54"/>
      <c r="CD226" s="54"/>
      <c r="CE226" s="54"/>
      <c r="CF226" s="54"/>
      <c r="CG226" s="54"/>
      <c r="CH226" s="54"/>
      <c r="CI226" s="54"/>
      <c r="CJ226" s="54"/>
      <c r="CK226" s="54"/>
      <c r="CL226" s="54"/>
      <c r="CM226" s="54"/>
      <c r="CN226" s="54"/>
      <c r="CO226" s="54"/>
      <c r="CP226" s="54"/>
      <c r="CQ226" s="54"/>
      <c r="CR226" s="54"/>
      <c r="CS226" s="54"/>
      <c r="CT226" s="54"/>
      <c r="CU226" s="54"/>
      <c r="CV226" s="54"/>
      <c r="CW226" s="54"/>
      <c r="CX226" s="54"/>
      <c r="CY226" s="54"/>
      <c r="CZ226" s="54"/>
      <c r="DA226" s="54"/>
      <c r="DB226" s="54"/>
      <c r="DC226" s="54"/>
      <c r="DD226" s="54"/>
      <c r="DE226" s="54"/>
      <c r="DF226" s="54"/>
      <c r="DG226" s="54"/>
      <c r="DH226" s="54"/>
      <c r="DI226" s="54"/>
      <c r="DJ226" s="54"/>
      <c r="DK226" s="54"/>
      <c r="DL226" s="54"/>
      <c r="DM226" s="54"/>
      <c r="DN226" s="54"/>
      <c r="DO226" s="54"/>
      <c r="DP226" s="54"/>
      <c r="DQ226" s="54"/>
      <c r="DR226" s="54"/>
      <c r="DS226" s="54"/>
      <c r="DT226" s="54"/>
      <c r="DU226" s="54"/>
      <c r="DV226" s="54"/>
      <c r="DW226" s="54"/>
      <c r="DX226" s="54"/>
      <c r="DY226" s="54"/>
      <c r="DZ226" s="54"/>
      <c r="EA226" s="54"/>
      <c r="EB226" s="54"/>
      <c r="EC226" s="54"/>
      <c r="ED226" s="54"/>
      <c r="EE226" s="54"/>
      <c r="EF226" s="54"/>
      <c r="EG226" s="54"/>
      <c r="EH226" s="54"/>
      <c r="EI226" s="54"/>
      <c r="EJ226" s="54"/>
      <c r="EK226" s="54"/>
      <c r="EL226" s="54"/>
      <c r="EM226" s="54"/>
      <c r="EN226" s="54"/>
      <c r="EO226" s="54"/>
      <c r="EP226" s="54"/>
      <c r="EQ226" s="54"/>
      <c r="ER226" s="54"/>
      <c r="ES226" s="54"/>
      <c r="ET226" s="54"/>
      <c r="EU226" s="54"/>
      <c r="EV226" s="54"/>
      <c r="EW226" s="54"/>
      <c r="EX226" s="54"/>
      <c r="EY226" s="54"/>
      <c r="EZ226" s="54"/>
      <c r="FA226" s="54"/>
      <c r="FB226" s="54"/>
      <c r="FC226" s="54"/>
      <c r="FD226" s="54"/>
      <c r="FE226" s="54"/>
      <c r="FF226" s="54"/>
      <c r="FG226" s="54"/>
      <c r="FH226" s="54"/>
      <c r="FI226" s="54"/>
      <c r="FJ226" s="54"/>
      <c r="FK226" s="54"/>
      <c r="FL226" s="54"/>
      <c r="FM226" s="54"/>
      <c r="FN226" s="54"/>
      <c r="FO226" s="54"/>
      <c r="FP226" s="54"/>
      <c r="FQ226" s="54"/>
      <c r="FR226" s="54"/>
      <c r="FS226" s="54"/>
      <c r="FT226" s="54"/>
      <c r="FU226" s="54"/>
      <c r="FV226" s="54"/>
      <c r="FW226" s="54"/>
      <c r="FX226" s="54"/>
      <c r="FY226" s="54"/>
      <c r="FZ226" s="54"/>
      <c r="GA226" s="54"/>
      <c r="GB226" s="54"/>
      <c r="GC226" s="54"/>
      <c r="GD226" s="54"/>
      <c r="GE226" s="54"/>
      <c r="GF226" s="54"/>
      <c r="GG226" s="54"/>
      <c r="GH226" s="54"/>
      <c r="GI226" s="54"/>
      <c r="GJ226" s="54"/>
      <c r="GK226" s="54"/>
      <c r="GL226" s="54"/>
      <c r="GM226" s="54"/>
      <c r="GN226" s="54"/>
      <c r="GO226" s="54"/>
      <c r="GP226" s="54"/>
      <c r="GQ226" s="54"/>
    </row>
    <row r="227" spans="1:199" s="43" customFormat="1" ht="15.75" customHeight="1" x14ac:dyDescent="0.25">
      <c r="A227" s="92">
        <f t="shared" si="14"/>
        <v>184</v>
      </c>
      <c r="B227" s="275" t="s">
        <v>540</v>
      </c>
      <c r="C227" s="275"/>
      <c r="D227" s="275"/>
      <c r="E227" s="275"/>
      <c r="F227" s="275"/>
      <c r="G227" s="54"/>
      <c r="H227" s="54"/>
      <c r="I227" s="54"/>
      <c r="J227" s="54"/>
      <c r="K227" s="54"/>
      <c r="L227" s="54"/>
      <c r="M227" s="54"/>
      <c r="N227" s="54"/>
      <c r="O227" s="54"/>
      <c r="P227" s="54"/>
      <c r="Q227" s="54"/>
      <c r="R227" s="54"/>
      <c r="S227" s="54"/>
      <c r="T227" s="54"/>
      <c r="U227" s="54"/>
      <c r="V227" s="54"/>
      <c r="W227" s="54"/>
      <c r="X227" s="54"/>
      <c r="Y227" s="54"/>
      <c r="Z227" s="54"/>
      <c r="AA227" s="54"/>
      <c r="AB227" s="54"/>
      <c r="AC227" s="54"/>
      <c r="AD227" s="54"/>
      <c r="AE227" s="54"/>
      <c r="AF227" s="54"/>
      <c r="AG227" s="54"/>
      <c r="AH227" s="54"/>
      <c r="AI227" s="54"/>
      <c r="AJ227" s="54"/>
      <c r="AK227" s="54"/>
      <c r="AL227" s="54"/>
      <c r="AM227" s="54"/>
      <c r="AN227" s="54"/>
      <c r="AO227" s="54"/>
      <c r="AP227" s="54"/>
      <c r="AQ227" s="54"/>
      <c r="AR227" s="54"/>
      <c r="AS227" s="54"/>
      <c r="AT227" s="54"/>
      <c r="AU227" s="54"/>
      <c r="AV227" s="54"/>
      <c r="AW227" s="54"/>
      <c r="AX227" s="54"/>
      <c r="AY227" s="54"/>
      <c r="AZ227" s="54"/>
      <c r="BA227" s="54"/>
      <c r="BB227" s="54"/>
      <c r="BC227" s="54"/>
      <c r="BD227" s="54"/>
      <c r="BE227" s="54"/>
      <c r="BF227" s="54"/>
      <c r="BG227" s="54"/>
      <c r="BH227" s="54"/>
      <c r="BI227" s="54"/>
      <c r="BJ227" s="54"/>
      <c r="BK227" s="54"/>
      <c r="BL227" s="54"/>
      <c r="BM227" s="54"/>
      <c r="BN227" s="54"/>
      <c r="BO227" s="54"/>
      <c r="BP227" s="54"/>
      <c r="BQ227" s="54"/>
      <c r="BR227" s="54"/>
      <c r="BS227" s="54"/>
      <c r="BT227" s="54"/>
      <c r="BU227" s="54"/>
      <c r="BV227" s="54"/>
      <c r="BW227" s="54"/>
      <c r="BX227" s="54"/>
      <c r="BY227" s="54"/>
      <c r="BZ227" s="54"/>
      <c r="CA227" s="54"/>
      <c r="CB227" s="54"/>
      <c r="CC227" s="54"/>
      <c r="CD227" s="54"/>
      <c r="CE227" s="54"/>
      <c r="CF227" s="54"/>
      <c r="CG227" s="54"/>
      <c r="CH227" s="54"/>
      <c r="CI227" s="54"/>
      <c r="CJ227" s="54"/>
      <c r="CK227" s="54"/>
      <c r="CL227" s="54"/>
      <c r="CM227" s="54"/>
      <c r="CN227" s="54"/>
      <c r="CO227" s="54"/>
      <c r="CP227" s="54"/>
      <c r="CQ227" s="54"/>
      <c r="CR227" s="54"/>
      <c r="CS227" s="54"/>
      <c r="CT227" s="54"/>
      <c r="CU227" s="54"/>
      <c r="CV227" s="54"/>
      <c r="CW227" s="54"/>
      <c r="CX227" s="54"/>
      <c r="CY227" s="54"/>
      <c r="CZ227" s="54"/>
      <c r="DA227" s="54"/>
      <c r="DB227" s="54"/>
      <c r="DC227" s="54"/>
      <c r="DD227" s="54"/>
      <c r="DE227" s="54"/>
      <c r="DF227" s="54"/>
      <c r="DG227" s="54"/>
      <c r="DH227" s="54"/>
      <c r="DI227" s="54"/>
      <c r="DJ227" s="54"/>
      <c r="DK227" s="54"/>
      <c r="DL227" s="54"/>
      <c r="DM227" s="54"/>
      <c r="DN227" s="54"/>
      <c r="DO227" s="54"/>
      <c r="DP227" s="54"/>
      <c r="DQ227" s="54"/>
      <c r="DR227" s="54"/>
      <c r="DS227" s="54"/>
      <c r="DT227" s="54"/>
      <c r="DU227" s="54"/>
      <c r="DV227" s="54"/>
      <c r="DW227" s="54"/>
      <c r="DX227" s="54"/>
      <c r="DY227" s="54"/>
      <c r="DZ227" s="54"/>
      <c r="EA227" s="54"/>
      <c r="EB227" s="54"/>
      <c r="EC227" s="54"/>
      <c r="ED227" s="54"/>
      <c r="EE227" s="54"/>
      <c r="EF227" s="54"/>
      <c r="EG227" s="54"/>
      <c r="EH227" s="54"/>
      <c r="EI227" s="54"/>
      <c r="EJ227" s="54"/>
      <c r="EK227" s="54"/>
      <c r="EL227" s="54"/>
      <c r="EM227" s="54"/>
      <c r="EN227" s="54"/>
      <c r="EO227" s="54"/>
      <c r="EP227" s="54"/>
      <c r="EQ227" s="54"/>
      <c r="ER227" s="54"/>
      <c r="ES227" s="54"/>
      <c r="ET227" s="54"/>
      <c r="EU227" s="54"/>
      <c r="EV227" s="54"/>
      <c r="EW227" s="54"/>
      <c r="EX227" s="54"/>
      <c r="EY227" s="54"/>
      <c r="EZ227" s="54"/>
      <c r="FA227" s="54"/>
      <c r="FB227" s="54"/>
      <c r="FC227" s="54"/>
      <c r="FD227" s="54"/>
      <c r="FE227" s="54"/>
      <c r="FF227" s="54"/>
      <c r="FG227" s="54"/>
      <c r="FH227" s="54"/>
      <c r="FI227" s="54"/>
      <c r="FJ227" s="54"/>
      <c r="FK227" s="54"/>
      <c r="FL227" s="54"/>
      <c r="FM227" s="54"/>
      <c r="FN227" s="54"/>
      <c r="FO227" s="54"/>
      <c r="FP227" s="54"/>
      <c r="FQ227" s="54"/>
      <c r="FR227" s="54"/>
      <c r="FS227" s="54"/>
      <c r="FT227" s="54"/>
      <c r="FU227" s="54"/>
      <c r="FV227" s="54"/>
      <c r="FW227" s="54"/>
      <c r="FX227" s="54"/>
      <c r="FY227" s="54"/>
      <c r="FZ227" s="54"/>
      <c r="GA227" s="54"/>
      <c r="GB227" s="54"/>
      <c r="GC227" s="54"/>
      <c r="GD227" s="54"/>
      <c r="GE227" s="54"/>
      <c r="GF227" s="54"/>
      <c r="GG227" s="54"/>
      <c r="GH227" s="54"/>
      <c r="GI227" s="54"/>
      <c r="GJ227" s="54"/>
      <c r="GK227" s="54"/>
      <c r="GL227" s="54"/>
      <c r="GM227" s="54"/>
      <c r="GN227" s="54"/>
      <c r="GO227" s="54"/>
      <c r="GP227" s="54"/>
      <c r="GQ227" s="54"/>
    </row>
    <row r="228" spans="1:199" s="43" customFormat="1" x14ac:dyDescent="0.25">
      <c r="A228" s="92">
        <f t="shared" si="14"/>
        <v>185</v>
      </c>
      <c r="B228" s="275" t="s">
        <v>541</v>
      </c>
      <c r="C228" s="275"/>
      <c r="D228" s="275"/>
      <c r="E228" s="275"/>
      <c r="F228" s="275"/>
      <c r="G228" s="54"/>
      <c r="H228" s="54"/>
      <c r="I228" s="54"/>
      <c r="J228" s="54"/>
      <c r="K228" s="54"/>
      <c r="L228" s="54"/>
      <c r="M228" s="54"/>
      <c r="N228" s="54"/>
      <c r="O228" s="54"/>
      <c r="P228" s="54"/>
      <c r="Q228" s="54"/>
      <c r="R228" s="54"/>
      <c r="S228" s="54"/>
      <c r="T228" s="54"/>
      <c r="U228" s="54"/>
      <c r="V228" s="54"/>
      <c r="W228" s="54"/>
      <c r="X228" s="54"/>
      <c r="Y228" s="54"/>
      <c r="Z228" s="54"/>
      <c r="AA228" s="54"/>
      <c r="AB228" s="54"/>
      <c r="AC228" s="54"/>
      <c r="AD228" s="54"/>
      <c r="AE228" s="54"/>
      <c r="AF228" s="54"/>
      <c r="AG228" s="54"/>
      <c r="AH228" s="54"/>
      <c r="AI228" s="54"/>
      <c r="AJ228" s="54"/>
      <c r="AK228" s="54"/>
      <c r="AL228" s="54"/>
      <c r="AM228" s="54"/>
      <c r="AN228" s="54"/>
      <c r="AO228" s="54"/>
      <c r="AP228" s="54"/>
      <c r="AQ228" s="54"/>
      <c r="AR228" s="54"/>
      <c r="AS228" s="54"/>
      <c r="AT228" s="54"/>
      <c r="AU228" s="54"/>
      <c r="AV228" s="54"/>
      <c r="AW228" s="54"/>
      <c r="AX228" s="54"/>
      <c r="AY228" s="54"/>
      <c r="AZ228" s="54"/>
      <c r="BA228" s="54"/>
      <c r="BB228" s="54"/>
      <c r="BC228" s="54"/>
      <c r="BD228" s="54"/>
      <c r="BE228" s="54"/>
      <c r="BF228" s="54"/>
      <c r="BG228" s="54"/>
      <c r="BH228" s="54"/>
      <c r="BI228" s="54"/>
      <c r="BJ228" s="54"/>
      <c r="BK228" s="54"/>
      <c r="BL228" s="54"/>
      <c r="BM228" s="54"/>
      <c r="BN228" s="54"/>
      <c r="BO228" s="54"/>
      <c r="BP228" s="54"/>
      <c r="BQ228" s="54"/>
      <c r="BR228" s="54"/>
      <c r="BS228" s="54"/>
      <c r="BT228" s="54"/>
      <c r="BU228" s="54"/>
      <c r="BV228" s="54"/>
      <c r="BW228" s="54"/>
      <c r="BX228" s="54"/>
      <c r="BY228" s="54"/>
      <c r="BZ228" s="54"/>
      <c r="CA228" s="54"/>
      <c r="CB228" s="54"/>
      <c r="CC228" s="54"/>
      <c r="CD228" s="54"/>
      <c r="CE228" s="54"/>
      <c r="CF228" s="54"/>
      <c r="CG228" s="54"/>
      <c r="CH228" s="54"/>
      <c r="CI228" s="54"/>
      <c r="CJ228" s="54"/>
      <c r="CK228" s="54"/>
      <c r="CL228" s="54"/>
      <c r="CM228" s="54"/>
      <c r="CN228" s="54"/>
      <c r="CO228" s="54"/>
      <c r="CP228" s="54"/>
      <c r="CQ228" s="54"/>
      <c r="CR228" s="54"/>
      <c r="CS228" s="54"/>
      <c r="CT228" s="54"/>
      <c r="CU228" s="54"/>
      <c r="CV228" s="54"/>
      <c r="CW228" s="54"/>
      <c r="CX228" s="54"/>
      <c r="CY228" s="54"/>
      <c r="CZ228" s="54"/>
      <c r="DA228" s="54"/>
      <c r="DB228" s="54"/>
      <c r="DC228" s="54"/>
      <c r="DD228" s="54"/>
      <c r="DE228" s="54"/>
      <c r="DF228" s="54"/>
      <c r="DG228" s="54"/>
      <c r="DH228" s="54"/>
      <c r="DI228" s="54"/>
      <c r="DJ228" s="54"/>
      <c r="DK228" s="54"/>
      <c r="DL228" s="54"/>
      <c r="DM228" s="54"/>
      <c r="DN228" s="54"/>
      <c r="DO228" s="54"/>
      <c r="DP228" s="54"/>
      <c r="DQ228" s="54"/>
      <c r="DR228" s="54"/>
      <c r="DS228" s="54"/>
      <c r="DT228" s="54"/>
      <c r="DU228" s="54"/>
      <c r="DV228" s="54"/>
      <c r="DW228" s="54"/>
      <c r="DX228" s="54"/>
      <c r="DY228" s="54"/>
      <c r="DZ228" s="54"/>
      <c r="EA228" s="54"/>
      <c r="EB228" s="54"/>
      <c r="EC228" s="54"/>
      <c r="ED228" s="54"/>
      <c r="EE228" s="54"/>
      <c r="EF228" s="54"/>
      <c r="EG228" s="54"/>
      <c r="EH228" s="54"/>
      <c r="EI228" s="54"/>
      <c r="EJ228" s="54"/>
      <c r="EK228" s="54"/>
      <c r="EL228" s="54"/>
      <c r="EM228" s="54"/>
      <c r="EN228" s="54"/>
      <c r="EO228" s="54"/>
      <c r="EP228" s="54"/>
      <c r="EQ228" s="54"/>
      <c r="ER228" s="54"/>
      <c r="ES228" s="54"/>
      <c r="ET228" s="54"/>
      <c r="EU228" s="54"/>
      <c r="EV228" s="54"/>
      <c r="EW228" s="54"/>
      <c r="EX228" s="54"/>
      <c r="EY228" s="54"/>
      <c r="EZ228" s="54"/>
      <c r="FA228" s="54"/>
      <c r="FB228" s="54"/>
      <c r="FC228" s="54"/>
      <c r="FD228" s="54"/>
      <c r="FE228" s="54"/>
      <c r="FF228" s="54"/>
      <c r="FG228" s="54"/>
      <c r="FH228" s="54"/>
      <c r="FI228" s="54"/>
      <c r="FJ228" s="54"/>
      <c r="FK228" s="54"/>
      <c r="FL228" s="54"/>
      <c r="FM228" s="54"/>
      <c r="FN228" s="54"/>
      <c r="FO228" s="54"/>
      <c r="FP228" s="54"/>
      <c r="FQ228" s="54"/>
      <c r="FR228" s="54"/>
      <c r="FS228" s="54"/>
      <c r="FT228" s="54"/>
      <c r="FU228" s="54"/>
      <c r="FV228" s="54"/>
      <c r="FW228" s="54"/>
      <c r="FX228" s="54"/>
      <c r="FY228" s="54"/>
      <c r="FZ228" s="54"/>
      <c r="GA228" s="54"/>
      <c r="GB228" s="54"/>
      <c r="GC228" s="54"/>
      <c r="GD228" s="54"/>
      <c r="GE228" s="54"/>
      <c r="GF228" s="54"/>
      <c r="GG228" s="54"/>
      <c r="GH228" s="54"/>
      <c r="GI228" s="54"/>
      <c r="GJ228" s="54"/>
      <c r="GK228" s="54"/>
      <c r="GL228" s="54"/>
      <c r="GM228" s="54"/>
      <c r="GN228" s="54"/>
      <c r="GO228" s="54"/>
      <c r="GP228" s="54"/>
      <c r="GQ228" s="54"/>
    </row>
    <row r="229" spans="1:199" s="43" customFormat="1" ht="63" x14ac:dyDescent="0.25">
      <c r="A229" s="92">
        <f t="shared" si="14"/>
        <v>186</v>
      </c>
      <c r="B229" s="56" t="s">
        <v>539</v>
      </c>
      <c r="C229" s="172" t="s">
        <v>210</v>
      </c>
      <c r="D229" s="58">
        <v>2</v>
      </c>
      <c r="E229" s="58">
        <v>2</v>
      </c>
      <c r="F229" s="5">
        <f>E229/D229*100</f>
        <v>100</v>
      </c>
      <c r="G229" s="54"/>
      <c r="H229" s="54"/>
      <c r="I229" s="54"/>
      <c r="J229" s="54"/>
      <c r="K229" s="54"/>
      <c r="L229" s="54"/>
      <c r="M229" s="54"/>
      <c r="N229" s="54"/>
      <c r="O229" s="54"/>
      <c r="P229" s="54"/>
      <c r="Q229" s="54"/>
      <c r="R229" s="54"/>
      <c r="S229" s="54"/>
      <c r="T229" s="54"/>
      <c r="U229" s="54"/>
      <c r="V229" s="54"/>
      <c r="W229" s="54"/>
      <c r="X229" s="54"/>
      <c r="Y229" s="54"/>
      <c r="Z229" s="54"/>
      <c r="AA229" s="54"/>
      <c r="AB229" s="54"/>
      <c r="AC229" s="54"/>
      <c r="AD229" s="54"/>
      <c r="AE229" s="54"/>
      <c r="AF229" s="54"/>
      <c r="AG229" s="54"/>
      <c r="AH229" s="54"/>
      <c r="AI229" s="54"/>
      <c r="AJ229" s="54"/>
      <c r="AK229" s="54"/>
      <c r="AL229" s="54"/>
      <c r="AM229" s="54"/>
      <c r="AN229" s="54"/>
      <c r="AO229" s="54"/>
      <c r="AP229" s="54"/>
      <c r="AQ229" s="54"/>
      <c r="AR229" s="54"/>
      <c r="AS229" s="54"/>
      <c r="AT229" s="54"/>
      <c r="AU229" s="54"/>
      <c r="AV229" s="54"/>
      <c r="AW229" s="54"/>
      <c r="AX229" s="54"/>
      <c r="AY229" s="54"/>
      <c r="AZ229" s="54"/>
      <c r="BA229" s="54"/>
      <c r="BB229" s="54"/>
      <c r="BC229" s="54"/>
      <c r="BD229" s="54"/>
      <c r="BE229" s="54"/>
      <c r="BF229" s="54"/>
      <c r="BG229" s="54"/>
      <c r="BH229" s="54"/>
      <c r="BI229" s="54"/>
      <c r="BJ229" s="54"/>
      <c r="BK229" s="54"/>
      <c r="BL229" s="54"/>
      <c r="BM229" s="54"/>
      <c r="BN229" s="54"/>
      <c r="BO229" s="54"/>
      <c r="BP229" s="54"/>
      <c r="BQ229" s="54"/>
      <c r="BR229" s="54"/>
      <c r="BS229" s="54"/>
      <c r="BT229" s="54"/>
      <c r="BU229" s="54"/>
      <c r="BV229" s="54"/>
      <c r="BW229" s="54"/>
      <c r="BX229" s="54"/>
      <c r="BY229" s="54"/>
      <c r="BZ229" s="54"/>
      <c r="CA229" s="54"/>
      <c r="CB229" s="54"/>
      <c r="CC229" s="54"/>
      <c r="CD229" s="54"/>
      <c r="CE229" s="54"/>
      <c r="CF229" s="54"/>
      <c r="CG229" s="54"/>
      <c r="CH229" s="54"/>
      <c r="CI229" s="54"/>
      <c r="CJ229" s="54"/>
      <c r="CK229" s="54"/>
      <c r="CL229" s="54"/>
      <c r="CM229" s="54"/>
      <c r="CN229" s="54"/>
      <c r="CO229" s="54"/>
      <c r="CP229" s="54"/>
      <c r="CQ229" s="54"/>
      <c r="CR229" s="54"/>
      <c r="CS229" s="54"/>
      <c r="CT229" s="54"/>
      <c r="CU229" s="54"/>
      <c r="CV229" s="54"/>
      <c r="CW229" s="54"/>
      <c r="CX229" s="54"/>
      <c r="CY229" s="54"/>
      <c r="CZ229" s="54"/>
      <c r="DA229" s="54"/>
      <c r="DB229" s="54"/>
      <c r="DC229" s="54"/>
      <c r="DD229" s="54"/>
      <c r="DE229" s="54"/>
      <c r="DF229" s="54"/>
      <c r="DG229" s="54"/>
      <c r="DH229" s="54"/>
      <c r="DI229" s="54"/>
      <c r="DJ229" s="54"/>
      <c r="DK229" s="54"/>
      <c r="DL229" s="54"/>
      <c r="DM229" s="54"/>
      <c r="DN229" s="54"/>
      <c r="DO229" s="54"/>
      <c r="DP229" s="54"/>
      <c r="DQ229" s="54"/>
      <c r="DR229" s="54"/>
      <c r="DS229" s="54"/>
      <c r="DT229" s="54"/>
      <c r="DU229" s="54"/>
      <c r="DV229" s="54"/>
      <c r="DW229" s="54"/>
      <c r="DX229" s="54"/>
      <c r="DY229" s="54"/>
      <c r="DZ229" s="54"/>
      <c r="EA229" s="54"/>
      <c r="EB229" s="54"/>
      <c r="EC229" s="54"/>
      <c r="ED229" s="54"/>
      <c r="EE229" s="54"/>
      <c r="EF229" s="54"/>
      <c r="EG229" s="54"/>
      <c r="EH229" s="54"/>
      <c r="EI229" s="54"/>
      <c r="EJ229" s="54"/>
      <c r="EK229" s="54"/>
      <c r="EL229" s="54"/>
      <c r="EM229" s="54"/>
      <c r="EN229" s="54"/>
      <c r="EO229" s="54"/>
      <c r="EP229" s="54"/>
      <c r="EQ229" s="54"/>
      <c r="ER229" s="54"/>
      <c r="ES229" s="54"/>
      <c r="ET229" s="54"/>
      <c r="EU229" s="54"/>
      <c r="EV229" s="54"/>
      <c r="EW229" s="54"/>
      <c r="EX229" s="54"/>
      <c r="EY229" s="54"/>
      <c r="EZ229" s="54"/>
      <c r="FA229" s="54"/>
      <c r="FB229" s="54"/>
      <c r="FC229" s="54"/>
      <c r="FD229" s="54"/>
      <c r="FE229" s="54"/>
      <c r="FF229" s="54"/>
      <c r="FG229" s="54"/>
      <c r="FH229" s="54"/>
      <c r="FI229" s="54"/>
      <c r="FJ229" s="54"/>
      <c r="FK229" s="54"/>
      <c r="FL229" s="54"/>
      <c r="FM229" s="54"/>
      <c r="FN229" s="54"/>
      <c r="FO229" s="54"/>
      <c r="FP229" s="54"/>
      <c r="FQ229" s="54"/>
      <c r="FR229" s="54"/>
      <c r="FS229" s="54"/>
      <c r="FT229" s="54"/>
      <c r="FU229" s="54"/>
      <c r="FV229" s="54"/>
      <c r="FW229" s="54"/>
      <c r="FX229" s="54"/>
      <c r="FY229" s="54"/>
      <c r="FZ229" s="54"/>
      <c r="GA229" s="54"/>
      <c r="GB229" s="54"/>
      <c r="GC229" s="54"/>
      <c r="GD229" s="54"/>
      <c r="GE229" s="54"/>
      <c r="GF229" s="54"/>
      <c r="GG229" s="54"/>
      <c r="GH229" s="54"/>
      <c r="GI229" s="54"/>
      <c r="GJ229" s="54"/>
      <c r="GK229" s="54"/>
      <c r="GL229" s="54"/>
      <c r="GM229" s="54"/>
      <c r="GN229" s="54"/>
      <c r="GO229" s="54"/>
      <c r="GP229" s="54"/>
      <c r="GQ229" s="54"/>
    </row>
    <row r="230" spans="1:199" s="43" customFormat="1" ht="63" x14ac:dyDescent="0.25">
      <c r="A230" s="92">
        <f t="shared" si="14"/>
        <v>187</v>
      </c>
      <c r="B230" s="56" t="s">
        <v>542</v>
      </c>
      <c r="C230" s="172" t="s">
        <v>210</v>
      </c>
      <c r="D230" s="58">
        <v>2</v>
      </c>
      <c r="E230" s="58">
        <v>2</v>
      </c>
      <c r="F230" s="5">
        <f>E230/D230*100</f>
        <v>100</v>
      </c>
      <c r="G230" s="54"/>
      <c r="H230" s="54"/>
      <c r="I230" s="54"/>
      <c r="J230" s="54"/>
      <c r="K230" s="54"/>
      <c r="L230" s="54"/>
      <c r="M230" s="54"/>
      <c r="N230" s="54"/>
      <c r="O230" s="54"/>
      <c r="P230" s="54"/>
      <c r="Q230" s="54"/>
      <c r="R230" s="54"/>
      <c r="S230" s="54"/>
      <c r="T230" s="54"/>
      <c r="U230" s="54"/>
      <c r="V230" s="54"/>
      <c r="W230" s="54"/>
      <c r="X230" s="54"/>
      <c r="Y230" s="54"/>
      <c r="Z230" s="54"/>
      <c r="AA230" s="54"/>
      <c r="AB230" s="54"/>
      <c r="AC230" s="54"/>
      <c r="AD230" s="54"/>
      <c r="AE230" s="54"/>
      <c r="AF230" s="54"/>
      <c r="AG230" s="54"/>
      <c r="AH230" s="54"/>
      <c r="AI230" s="54"/>
      <c r="AJ230" s="54"/>
      <c r="AK230" s="54"/>
      <c r="AL230" s="54"/>
      <c r="AM230" s="54"/>
      <c r="AN230" s="54"/>
      <c r="AO230" s="54"/>
      <c r="AP230" s="54"/>
      <c r="AQ230" s="54"/>
      <c r="AR230" s="54"/>
      <c r="AS230" s="54"/>
      <c r="AT230" s="54"/>
      <c r="AU230" s="54"/>
      <c r="AV230" s="54"/>
      <c r="AW230" s="54"/>
      <c r="AX230" s="54"/>
      <c r="AY230" s="54"/>
      <c r="AZ230" s="54"/>
      <c r="BA230" s="54"/>
      <c r="BB230" s="54"/>
      <c r="BC230" s="54"/>
      <c r="BD230" s="54"/>
      <c r="BE230" s="54"/>
      <c r="BF230" s="54"/>
      <c r="BG230" s="54"/>
      <c r="BH230" s="54"/>
      <c r="BI230" s="54"/>
      <c r="BJ230" s="54"/>
      <c r="BK230" s="54"/>
      <c r="BL230" s="54"/>
      <c r="BM230" s="54"/>
      <c r="BN230" s="54"/>
      <c r="BO230" s="54"/>
      <c r="BP230" s="54"/>
      <c r="BQ230" s="54"/>
      <c r="BR230" s="54"/>
      <c r="BS230" s="54"/>
      <c r="BT230" s="54"/>
      <c r="BU230" s="54"/>
      <c r="BV230" s="54"/>
      <c r="BW230" s="54"/>
      <c r="BX230" s="54"/>
      <c r="BY230" s="54"/>
      <c r="BZ230" s="54"/>
      <c r="CA230" s="54"/>
      <c r="CB230" s="54"/>
      <c r="CC230" s="54"/>
      <c r="CD230" s="54"/>
      <c r="CE230" s="54"/>
      <c r="CF230" s="54"/>
      <c r="CG230" s="54"/>
      <c r="CH230" s="54"/>
      <c r="CI230" s="54"/>
      <c r="CJ230" s="54"/>
      <c r="CK230" s="54"/>
      <c r="CL230" s="54"/>
      <c r="CM230" s="54"/>
      <c r="CN230" s="54"/>
      <c r="CO230" s="54"/>
      <c r="CP230" s="54"/>
      <c r="CQ230" s="54"/>
      <c r="CR230" s="54"/>
      <c r="CS230" s="54"/>
      <c r="CT230" s="54"/>
      <c r="CU230" s="54"/>
      <c r="CV230" s="54"/>
      <c r="CW230" s="54"/>
      <c r="CX230" s="54"/>
      <c r="CY230" s="54"/>
      <c r="CZ230" s="54"/>
      <c r="DA230" s="54"/>
      <c r="DB230" s="54"/>
      <c r="DC230" s="54"/>
      <c r="DD230" s="54"/>
      <c r="DE230" s="54"/>
      <c r="DF230" s="54"/>
      <c r="DG230" s="54"/>
      <c r="DH230" s="54"/>
      <c r="DI230" s="54"/>
      <c r="DJ230" s="54"/>
      <c r="DK230" s="54"/>
      <c r="DL230" s="54"/>
      <c r="DM230" s="54"/>
      <c r="DN230" s="54"/>
      <c r="DO230" s="54"/>
      <c r="DP230" s="54"/>
      <c r="DQ230" s="54"/>
      <c r="DR230" s="54"/>
      <c r="DS230" s="54"/>
      <c r="DT230" s="54"/>
      <c r="DU230" s="54"/>
      <c r="DV230" s="54"/>
      <c r="DW230" s="54"/>
      <c r="DX230" s="54"/>
      <c r="DY230" s="54"/>
      <c r="DZ230" s="54"/>
      <c r="EA230" s="54"/>
      <c r="EB230" s="54"/>
      <c r="EC230" s="54"/>
      <c r="ED230" s="54"/>
      <c r="EE230" s="54"/>
      <c r="EF230" s="54"/>
      <c r="EG230" s="54"/>
      <c r="EH230" s="54"/>
      <c r="EI230" s="54"/>
      <c r="EJ230" s="54"/>
      <c r="EK230" s="54"/>
      <c r="EL230" s="54"/>
      <c r="EM230" s="54"/>
      <c r="EN230" s="54"/>
      <c r="EO230" s="54"/>
      <c r="EP230" s="54"/>
      <c r="EQ230" s="54"/>
      <c r="ER230" s="54"/>
      <c r="ES230" s="54"/>
      <c r="ET230" s="54"/>
      <c r="EU230" s="54"/>
      <c r="EV230" s="54"/>
      <c r="EW230" s="54"/>
      <c r="EX230" s="54"/>
      <c r="EY230" s="54"/>
      <c r="EZ230" s="54"/>
      <c r="FA230" s="54"/>
      <c r="FB230" s="54"/>
      <c r="FC230" s="54"/>
      <c r="FD230" s="54"/>
      <c r="FE230" s="54"/>
      <c r="FF230" s="54"/>
      <c r="FG230" s="54"/>
      <c r="FH230" s="54"/>
      <c r="FI230" s="54"/>
      <c r="FJ230" s="54"/>
      <c r="FK230" s="54"/>
      <c r="FL230" s="54"/>
      <c r="FM230" s="54"/>
      <c r="FN230" s="54"/>
      <c r="FO230" s="54"/>
      <c r="FP230" s="54"/>
      <c r="FQ230" s="54"/>
      <c r="FR230" s="54"/>
      <c r="FS230" s="54"/>
      <c r="FT230" s="54"/>
      <c r="FU230" s="54"/>
      <c r="FV230" s="54"/>
      <c r="FW230" s="54"/>
      <c r="FX230" s="54"/>
      <c r="FY230" s="54"/>
      <c r="FZ230" s="54"/>
      <c r="GA230" s="54"/>
      <c r="GB230" s="54"/>
      <c r="GC230" s="54"/>
      <c r="GD230" s="54"/>
      <c r="GE230" s="54"/>
      <c r="GF230" s="54"/>
      <c r="GG230" s="54"/>
      <c r="GH230" s="54"/>
      <c r="GI230" s="54"/>
      <c r="GJ230" s="54"/>
      <c r="GK230" s="54"/>
      <c r="GL230" s="54"/>
      <c r="GM230" s="54"/>
      <c r="GN230" s="54"/>
      <c r="GO230" s="54"/>
      <c r="GP230" s="54"/>
      <c r="GQ230" s="54"/>
    </row>
    <row r="231" spans="1:199" s="43" customFormat="1" ht="33" customHeight="1" x14ac:dyDescent="0.25">
      <c r="A231" s="51" t="s">
        <v>48</v>
      </c>
      <c r="B231" s="303" t="str">
        <f>'Финансовое обеспечение'!B334:E334</f>
        <v>Муниципальная программа «Обеспечение функционирования городского хозяйства в Каменск-Уральском городском округе на 2025-2030 годы»</v>
      </c>
      <c r="C231" s="303"/>
      <c r="D231" s="303"/>
      <c r="E231" s="303"/>
      <c r="F231" s="52">
        <f>AVERAGE(F235:F238,F243:F258,F262:F265,F269:F273,F277:F286,F290:F294,F312:F317,F321:F323,F330:F330,F334:F340,F344:F349,F298:F303)</f>
        <v>97.572900967056768</v>
      </c>
      <c r="G231" s="76"/>
      <c r="H231" s="54"/>
      <c r="I231" s="54"/>
      <c r="J231" s="54"/>
      <c r="K231" s="54"/>
      <c r="L231" s="54"/>
      <c r="M231" s="54"/>
      <c r="N231" s="54"/>
      <c r="O231" s="54"/>
      <c r="P231" s="54"/>
      <c r="Q231" s="54"/>
      <c r="R231" s="54"/>
      <c r="S231" s="54"/>
      <c r="T231" s="54"/>
      <c r="U231" s="54"/>
      <c r="V231" s="54"/>
      <c r="W231" s="54"/>
      <c r="X231" s="54"/>
      <c r="Y231" s="54"/>
      <c r="Z231" s="54"/>
      <c r="AA231" s="54"/>
      <c r="AB231" s="54"/>
      <c r="AC231" s="54"/>
      <c r="AD231" s="54"/>
      <c r="AE231" s="54"/>
      <c r="AF231" s="54"/>
      <c r="AG231" s="54"/>
      <c r="AH231" s="54"/>
      <c r="AI231" s="54"/>
      <c r="AJ231" s="54"/>
      <c r="AK231" s="54"/>
      <c r="AL231" s="54"/>
      <c r="AM231" s="54"/>
      <c r="AN231" s="54"/>
      <c r="AO231" s="54"/>
      <c r="AP231" s="54"/>
      <c r="AQ231" s="54"/>
      <c r="AR231" s="54"/>
      <c r="AS231" s="54"/>
      <c r="AT231" s="54"/>
      <c r="AU231" s="54"/>
      <c r="AV231" s="54"/>
      <c r="AW231" s="54"/>
      <c r="AX231" s="54"/>
      <c r="AY231" s="54"/>
      <c r="AZ231" s="54"/>
      <c r="BA231" s="54"/>
      <c r="BB231" s="54"/>
      <c r="BC231" s="54"/>
      <c r="BD231" s="54"/>
      <c r="BE231" s="54"/>
      <c r="BF231" s="54"/>
      <c r="BG231" s="54"/>
      <c r="BH231" s="54"/>
      <c r="BI231" s="54"/>
      <c r="BJ231" s="54"/>
      <c r="BK231" s="54"/>
      <c r="BL231" s="54"/>
      <c r="BM231" s="54"/>
      <c r="BN231" s="54"/>
      <c r="BO231" s="54"/>
      <c r="BP231" s="54"/>
      <c r="BQ231" s="54"/>
      <c r="BR231" s="54"/>
      <c r="BS231" s="54"/>
      <c r="BT231" s="54"/>
      <c r="BU231" s="54"/>
      <c r="BV231" s="54"/>
      <c r="BW231" s="54"/>
      <c r="BX231" s="54"/>
      <c r="BY231" s="54"/>
      <c r="BZ231" s="54"/>
      <c r="CA231" s="54"/>
      <c r="CB231" s="54"/>
      <c r="CC231" s="54"/>
      <c r="CD231" s="54"/>
      <c r="CE231" s="54"/>
      <c r="CF231" s="54"/>
      <c r="CG231" s="54"/>
      <c r="CH231" s="54"/>
      <c r="CI231" s="54"/>
      <c r="CJ231" s="54"/>
      <c r="CK231" s="54"/>
      <c r="CL231" s="54"/>
      <c r="CM231" s="54"/>
      <c r="CN231" s="54"/>
      <c r="CO231" s="54"/>
      <c r="CP231" s="54"/>
      <c r="CQ231" s="54"/>
      <c r="CR231" s="54"/>
      <c r="CS231" s="54"/>
      <c r="CT231" s="54"/>
      <c r="CU231" s="54"/>
      <c r="CV231" s="54"/>
      <c r="CW231" s="54"/>
      <c r="CX231" s="54"/>
      <c r="CY231" s="54"/>
      <c r="CZ231" s="54"/>
      <c r="DA231" s="54"/>
      <c r="DB231" s="54"/>
      <c r="DC231" s="54"/>
      <c r="DD231" s="54"/>
      <c r="DE231" s="54"/>
      <c r="DF231" s="54"/>
      <c r="DG231" s="54"/>
      <c r="DH231" s="54"/>
      <c r="DI231" s="54"/>
      <c r="DJ231" s="54"/>
      <c r="DK231" s="54"/>
      <c r="DL231" s="54"/>
      <c r="DM231" s="54"/>
      <c r="DN231" s="54"/>
      <c r="DO231" s="54"/>
      <c r="DP231" s="54"/>
      <c r="DQ231" s="54"/>
      <c r="DR231" s="54"/>
      <c r="DS231" s="54"/>
      <c r="DT231" s="54"/>
      <c r="DU231" s="54"/>
      <c r="DV231" s="54"/>
      <c r="DW231" s="54"/>
      <c r="DX231" s="54"/>
      <c r="DY231" s="54"/>
      <c r="DZ231" s="54"/>
      <c r="EA231" s="54"/>
      <c r="EB231" s="54"/>
      <c r="EC231" s="54"/>
      <c r="ED231" s="54"/>
      <c r="EE231" s="54"/>
      <c r="EF231" s="54"/>
      <c r="EG231" s="54"/>
      <c r="EH231" s="54"/>
      <c r="EI231" s="54"/>
      <c r="EJ231" s="54"/>
      <c r="EK231" s="54"/>
      <c r="EL231" s="54"/>
      <c r="EM231" s="54"/>
      <c r="EN231" s="54"/>
      <c r="EO231" s="54"/>
      <c r="EP231" s="54"/>
      <c r="EQ231" s="54"/>
      <c r="ER231" s="54"/>
      <c r="ES231" s="54"/>
      <c r="ET231" s="54"/>
      <c r="EU231" s="54"/>
      <c r="EV231" s="54"/>
      <c r="EW231" s="54"/>
      <c r="EX231" s="54"/>
      <c r="EY231" s="54"/>
      <c r="EZ231" s="54"/>
      <c r="FA231" s="54"/>
      <c r="FB231" s="54"/>
      <c r="FC231" s="54"/>
      <c r="FD231" s="54"/>
      <c r="FE231" s="54"/>
      <c r="FF231" s="54"/>
      <c r="FG231" s="54"/>
      <c r="FH231" s="54"/>
      <c r="FI231" s="54"/>
      <c r="FJ231" s="54"/>
      <c r="FK231" s="54"/>
      <c r="FL231" s="54"/>
      <c r="FM231" s="54"/>
      <c r="FN231" s="54"/>
      <c r="FO231" s="54"/>
      <c r="FP231" s="54"/>
      <c r="FQ231" s="54"/>
      <c r="FR231" s="54"/>
      <c r="FS231" s="54"/>
      <c r="FT231" s="54"/>
      <c r="FU231" s="54"/>
      <c r="FV231" s="54"/>
      <c r="FW231" s="54"/>
      <c r="FX231" s="54"/>
      <c r="FY231" s="54"/>
      <c r="FZ231" s="54"/>
      <c r="GA231" s="54"/>
      <c r="GB231" s="54"/>
      <c r="GC231" s="54"/>
      <c r="GD231" s="54"/>
      <c r="GE231" s="54"/>
      <c r="GF231" s="54"/>
      <c r="GG231" s="54"/>
      <c r="GH231" s="54"/>
      <c r="GI231" s="54"/>
      <c r="GJ231" s="54"/>
      <c r="GK231" s="54"/>
      <c r="GL231" s="54"/>
      <c r="GM231" s="54"/>
      <c r="GN231" s="54"/>
      <c r="GO231" s="54"/>
      <c r="GP231" s="54"/>
      <c r="GQ231" s="54"/>
    </row>
    <row r="232" spans="1:199" s="43" customFormat="1" ht="47.25" customHeight="1" x14ac:dyDescent="0.25">
      <c r="A232" s="53">
        <f>A230+1</f>
        <v>188</v>
      </c>
      <c r="B232" s="295" t="s">
        <v>730</v>
      </c>
      <c r="C232" s="295"/>
      <c r="D232" s="295"/>
      <c r="E232" s="295"/>
      <c r="F232" s="70">
        <f>AVERAGE(F235:F238)</f>
        <v>100</v>
      </c>
      <c r="G232" s="97"/>
      <c r="H232" s="73"/>
      <c r="I232" s="73"/>
      <c r="J232" s="73"/>
      <c r="K232" s="73"/>
      <c r="L232" s="73"/>
      <c r="M232" s="73"/>
      <c r="N232" s="73"/>
      <c r="O232" s="73"/>
      <c r="P232" s="73"/>
      <c r="Q232" s="73"/>
      <c r="R232" s="73"/>
      <c r="S232" s="73"/>
      <c r="T232" s="73"/>
      <c r="U232" s="73"/>
      <c r="V232" s="73"/>
      <c r="W232" s="73"/>
      <c r="X232" s="73"/>
      <c r="Y232" s="73"/>
      <c r="Z232" s="73"/>
      <c r="AA232" s="73"/>
      <c r="AB232" s="73"/>
      <c r="AC232" s="73"/>
      <c r="AD232" s="73"/>
      <c r="AE232" s="73"/>
      <c r="AF232" s="73"/>
      <c r="AG232" s="73"/>
      <c r="AH232" s="73"/>
      <c r="AI232" s="73"/>
      <c r="AJ232" s="73"/>
      <c r="AK232" s="73"/>
      <c r="AL232" s="73"/>
      <c r="AM232" s="73"/>
      <c r="AN232" s="73"/>
      <c r="AO232" s="73"/>
      <c r="AP232" s="73"/>
      <c r="AQ232" s="73"/>
      <c r="AR232" s="73"/>
      <c r="AS232" s="73"/>
      <c r="AT232" s="73"/>
      <c r="AU232" s="73"/>
      <c r="AV232" s="73"/>
      <c r="AW232" s="73"/>
      <c r="AX232" s="73"/>
      <c r="AY232" s="73"/>
      <c r="AZ232" s="73"/>
      <c r="BA232" s="73"/>
      <c r="BB232" s="73"/>
      <c r="BC232" s="73"/>
      <c r="BD232" s="73"/>
      <c r="BE232" s="73"/>
      <c r="BF232" s="73"/>
      <c r="BG232" s="73"/>
      <c r="BH232" s="73"/>
      <c r="BI232" s="73"/>
      <c r="BJ232" s="73"/>
      <c r="BK232" s="73"/>
      <c r="BL232" s="73"/>
      <c r="BM232" s="73"/>
      <c r="BN232" s="73"/>
      <c r="BO232" s="73"/>
      <c r="BP232" s="73"/>
      <c r="BQ232" s="73"/>
      <c r="BR232" s="73"/>
      <c r="BS232" s="73"/>
      <c r="BT232" s="73"/>
      <c r="BU232" s="73"/>
      <c r="BV232" s="73"/>
      <c r="BW232" s="73"/>
      <c r="BX232" s="73"/>
      <c r="BY232" s="73"/>
      <c r="BZ232" s="73"/>
      <c r="CA232" s="73"/>
      <c r="CB232" s="73"/>
      <c r="CC232" s="73"/>
      <c r="CD232" s="73"/>
      <c r="CE232" s="73"/>
      <c r="CF232" s="73"/>
      <c r="CG232" s="73"/>
      <c r="CH232" s="73"/>
      <c r="CI232" s="73"/>
      <c r="CJ232" s="73"/>
      <c r="CK232" s="73"/>
      <c r="CL232" s="73"/>
      <c r="CM232" s="73"/>
      <c r="CN232" s="73"/>
      <c r="CO232" s="73"/>
      <c r="CP232" s="73"/>
      <c r="CQ232" s="73"/>
      <c r="CR232" s="73"/>
      <c r="CS232" s="73"/>
      <c r="CT232" s="73"/>
      <c r="CU232" s="73"/>
      <c r="CV232" s="73"/>
      <c r="CW232" s="73"/>
      <c r="CX232" s="73"/>
      <c r="CY232" s="73"/>
      <c r="CZ232" s="73"/>
      <c r="DA232" s="73"/>
      <c r="DB232" s="73"/>
      <c r="DC232" s="73"/>
      <c r="DD232" s="73"/>
      <c r="DE232" s="73"/>
      <c r="DF232" s="73"/>
      <c r="DG232" s="73"/>
      <c r="DH232" s="73"/>
      <c r="DI232" s="73"/>
      <c r="DJ232" s="73"/>
      <c r="DK232" s="73"/>
      <c r="DL232" s="73"/>
      <c r="DM232" s="73"/>
      <c r="DN232" s="73"/>
      <c r="DO232" s="73"/>
      <c r="DP232" s="73"/>
      <c r="DQ232" s="73"/>
      <c r="DR232" s="73"/>
      <c r="DS232" s="73"/>
      <c r="DT232" s="73"/>
      <c r="DU232" s="73"/>
      <c r="DV232" s="73"/>
      <c r="DW232" s="73"/>
      <c r="DX232" s="73"/>
      <c r="DY232" s="73"/>
      <c r="DZ232" s="73"/>
      <c r="EA232" s="73"/>
      <c r="EB232" s="73"/>
      <c r="EC232" s="73"/>
      <c r="ED232" s="73"/>
      <c r="EE232" s="73"/>
      <c r="EF232" s="73"/>
      <c r="EG232" s="73"/>
      <c r="EH232" s="73"/>
      <c r="EI232" s="73"/>
      <c r="EJ232" s="73"/>
      <c r="EK232" s="73"/>
      <c r="EL232" s="73"/>
      <c r="EM232" s="73"/>
      <c r="EN232" s="73"/>
      <c r="EO232" s="73"/>
      <c r="EP232" s="73"/>
      <c r="EQ232" s="73"/>
      <c r="ER232" s="73"/>
      <c r="ES232" s="73"/>
      <c r="ET232" s="73"/>
      <c r="EU232" s="73"/>
      <c r="EV232" s="73"/>
      <c r="EW232" s="73"/>
      <c r="EX232" s="73"/>
      <c r="EY232" s="73"/>
      <c r="EZ232" s="73"/>
      <c r="FA232" s="73"/>
      <c r="FB232" s="73"/>
      <c r="FC232" s="73"/>
      <c r="FD232" s="73"/>
      <c r="FE232" s="73"/>
      <c r="FF232" s="73"/>
      <c r="FG232" s="73"/>
      <c r="FH232" s="73"/>
      <c r="FI232" s="73"/>
      <c r="FJ232" s="73"/>
      <c r="FK232" s="73"/>
      <c r="FL232" s="73"/>
      <c r="FM232" s="73"/>
      <c r="FN232" s="73"/>
      <c r="FO232" s="73"/>
      <c r="FP232" s="73"/>
      <c r="FQ232" s="73"/>
      <c r="FR232" s="73"/>
      <c r="FS232" s="73"/>
      <c r="FT232" s="73"/>
      <c r="FU232" s="73"/>
      <c r="FV232" s="73"/>
      <c r="FW232" s="73"/>
      <c r="FX232" s="73"/>
      <c r="FY232" s="73"/>
      <c r="FZ232" s="73"/>
      <c r="GA232" s="73"/>
      <c r="GB232" s="73"/>
      <c r="GC232" s="73"/>
      <c r="GD232" s="73"/>
      <c r="GE232" s="73"/>
      <c r="GF232" s="73"/>
      <c r="GG232" s="73"/>
      <c r="GH232" s="73"/>
      <c r="GI232" s="73"/>
      <c r="GJ232" s="73"/>
      <c r="GK232" s="73"/>
      <c r="GL232" s="73"/>
      <c r="GM232" s="73"/>
      <c r="GN232" s="73"/>
      <c r="GO232" s="73"/>
      <c r="GP232" s="73"/>
      <c r="GQ232" s="73"/>
    </row>
    <row r="233" spans="1:199" s="43" customFormat="1" ht="15.75" customHeight="1" x14ac:dyDescent="0.25">
      <c r="A233" s="53">
        <f>A232+1</f>
        <v>189</v>
      </c>
      <c r="B233" s="275" t="s">
        <v>231</v>
      </c>
      <c r="C233" s="311"/>
      <c r="D233" s="311"/>
      <c r="E233" s="311"/>
      <c r="F233" s="311"/>
      <c r="G233" s="97"/>
      <c r="H233" s="73"/>
      <c r="I233" s="73"/>
      <c r="J233" s="73"/>
      <c r="K233" s="73"/>
      <c r="L233" s="73"/>
      <c r="M233" s="73"/>
      <c r="N233" s="73"/>
      <c r="O233" s="73"/>
      <c r="P233" s="73"/>
      <c r="Q233" s="73"/>
      <c r="R233" s="73"/>
      <c r="S233" s="73"/>
      <c r="T233" s="73"/>
      <c r="U233" s="73"/>
      <c r="V233" s="73"/>
      <c r="W233" s="73"/>
      <c r="X233" s="73"/>
      <c r="Y233" s="73"/>
      <c r="Z233" s="73"/>
      <c r="AA233" s="73"/>
      <c r="AB233" s="73"/>
      <c r="AC233" s="73"/>
      <c r="AD233" s="73"/>
      <c r="AE233" s="73"/>
      <c r="AF233" s="73"/>
      <c r="AG233" s="73"/>
      <c r="AH233" s="73"/>
      <c r="AI233" s="73"/>
      <c r="AJ233" s="73"/>
      <c r="AK233" s="73"/>
      <c r="AL233" s="73"/>
      <c r="AM233" s="73"/>
      <c r="AN233" s="73"/>
      <c r="AO233" s="73"/>
      <c r="AP233" s="73"/>
      <c r="AQ233" s="73"/>
      <c r="AR233" s="73"/>
      <c r="AS233" s="73"/>
      <c r="AT233" s="73"/>
      <c r="AU233" s="73"/>
      <c r="AV233" s="73"/>
      <c r="AW233" s="73"/>
      <c r="AX233" s="73"/>
      <c r="AY233" s="73"/>
      <c r="AZ233" s="73"/>
      <c r="BA233" s="73"/>
      <c r="BB233" s="73"/>
      <c r="BC233" s="73"/>
      <c r="BD233" s="73"/>
      <c r="BE233" s="73"/>
      <c r="BF233" s="73"/>
      <c r="BG233" s="73"/>
      <c r="BH233" s="73"/>
      <c r="BI233" s="73"/>
      <c r="BJ233" s="73"/>
      <c r="BK233" s="73"/>
      <c r="BL233" s="73"/>
      <c r="BM233" s="73"/>
      <c r="BN233" s="73"/>
      <c r="BO233" s="73"/>
      <c r="BP233" s="73"/>
      <c r="BQ233" s="73"/>
      <c r="BR233" s="73"/>
      <c r="BS233" s="73"/>
      <c r="BT233" s="73"/>
      <c r="BU233" s="73"/>
      <c r="BV233" s="73"/>
      <c r="BW233" s="73"/>
      <c r="BX233" s="73"/>
      <c r="BY233" s="73"/>
      <c r="BZ233" s="73"/>
      <c r="CA233" s="73"/>
      <c r="CB233" s="73"/>
      <c r="CC233" s="73"/>
      <c r="CD233" s="73"/>
      <c r="CE233" s="73"/>
      <c r="CF233" s="73"/>
      <c r="CG233" s="73"/>
      <c r="CH233" s="73"/>
      <c r="CI233" s="73"/>
      <c r="CJ233" s="73"/>
      <c r="CK233" s="73"/>
      <c r="CL233" s="73"/>
      <c r="CM233" s="73"/>
      <c r="CN233" s="73"/>
      <c r="CO233" s="73"/>
      <c r="CP233" s="73"/>
      <c r="CQ233" s="73"/>
      <c r="CR233" s="73"/>
      <c r="CS233" s="73"/>
      <c r="CT233" s="73"/>
      <c r="CU233" s="73"/>
      <c r="CV233" s="73"/>
      <c r="CW233" s="73"/>
      <c r="CX233" s="73"/>
      <c r="CY233" s="73"/>
      <c r="CZ233" s="73"/>
      <c r="DA233" s="73"/>
      <c r="DB233" s="73"/>
      <c r="DC233" s="73"/>
      <c r="DD233" s="73"/>
      <c r="DE233" s="73"/>
      <c r="DF233" s="73"/>
      <c r="DG233" s="73"/>
      <c r="DH233" s="73"/>
      <c r="DI233" s="73"/>
      <c r="DJ233" s="73"/>
      <c r="DK233" s="73"/>
      <c r="DL233" s="73"/>
      <c r="DM233" s="73"/>
      <c r="DN233" s="73"/>
      <c r="DO233" s="73"/>
      <c r="DP233" s="73"/>
      <c r="DQ233" s="73"/>
      <c r="DR233" s="73"/>
      <c r="DS233" s="73"/>
      <c r="DT233" s="73"/>
      <c r="DU233" s="73"/>
      <c r="DV233" s="73"/>
      <c r="DW233" s="73"/>
      <c r="DX233" s="73"/>
      <c r="DY233" s="73"/>
      <c r="DZ233" s="73"/>
      <c r="EA233" s="73"/>
      <c r="EB233" s="73"/>
      <c r="EC233" s="73"/>
      <c r="ED233" s="73"/>
      <c r="EE233" s="73"/>
      <c r="EF233" s="73"/>
      <c r="EG233" s="73"/>
      <c r="EH233" s="73"/>
      <c r="EI233" s="73"/>
      <c r="EJ233" s="73"/>
      <c r="EK233" s="73"/>
      <c r="EL233" s="73"/>
      <c r="EM233" s="73"/>
      <c r="EN233" s="73"/>
      <c r="EO233" s="73"/>
      <c r="EP233" s="73"/>
      <c r="EQ233" s="73"/>
      <c r="ER233" s="73"/>
      <c r="ES233" s="73"/>
      <c r="ET233" s="73"/>
      <c r="EU233" s="73"/>
      <c r="EV233" s="73"/>
      <c r="EW233" s="73"/>
      <c r="EX233" s="73"/>
      <c r="EY233" s="73"/>
      <c r="EZ233" s="73"/>
      <c r="FA233" s="73"/>
      <c r="FB233" s="73"/>
      <c r="FC233" s="73"/>
      <c r="FD233" s="73"/>
      <c r="FE233" s="73"/>
      <c r="FF233" s="73"/>
      <c r="FG233" s="73"/>
      <c r="FH233" s="73"/>
      <c r="FI233" s="73"/>
      <c r="FJ233" s="73"/>
      <c r="FK233" s="73"/>
      <c r="FL233" s="73"/>
      <c r="FM233" s="73"/>
      <c r="FN233" s="73"/>
      <c r="FO233" s="73"/>
      <c r="FP233" s="73"/>
      <c r="FQ233" s="73"/>
      <c r="FR233" s="73"/>
      <c r="FS233" s="73"/>
      <c r="FT233" s="73"/>
      <c r="FU233" s="73"/>
      <c r="FV233" s="73"/>
      <c r="FW233" s="73"/>
      <c r="FX233" s="73"/>
      <c r="FY233" s="73"/>
      <c r="FZ233" s="73"/>
      <c r="GA233" s="73"/>
      <c r="GB233" s="73"/>
      <c r="GC233" s="73"/>
      <c r="GD233" s="73"/>
      <c r="GE233" s="73"/>
      <c r="GF233" s="73"/>
      <c r="GG233" s="73"/>
      <c r="GH233" s="73"/>
      <c r="GI233" s="73"/>
      <c r="GJ233" s="73"/>
      <c r="GK233" s="73"/>
      <c r="GL233" s="73"/>
      <c r="GM233" s="73"/>
      <c r="GN233" s="73"/>
      <c r="GO233" s="73"/>
      <c r="GP233" s="73"/>
      <c r="GQ233" s="73"/>
    </row>
    <row r="234" spans="1:199" s="43" customFormat="1" ht="15.75" customHeight="1" x14ac:dyDescent="0.25">
      <c r="A234" s="53">
        <f>A233+1</f>
        <v>190</v>
      </c>
      <c r="B234" s="275" t="s">
        <v>232</v>
      </c>
      <c r="C234" s="311"/>
      <c r="D234" s="311"/>
      <c r="E234" s="311"/>
      <c r="F234" s="311"/>
      <c r="G234" s="97"/>
      <c r="H234" s="73"/>
      <c r="I234" s="73"/>
      <c r="J234" s="73"/>
      <c r="K234" s="73"/>
      <c r="L234" s="73"/>
      <c r="M234" s="73"/>
      <c r="N234" s="73"/>
      <c r="O234" s="73"/>
      <c r="P234" s="73"/>
      <c r="Q234" s="73"/>
      <c r="R234" s="73"/>
      <c r="S234" s="73"/>
      <c r="T234" s="73"/>
      <c r="U234" s="73"/>
      <c r="V234" s="73"/>
      <c r="W234" s="73"/>
      <c r="X234" s="73"/>
      <c r="Y234" s="73"/>
      <c r="Z234" s="73"/>
      <c r="AA234" s="73"/>
      <c r="AB234" s="73"/>
      <c r="AC234" s="73"/>
      <c r="AD234" s="73"/>
      <c r="AE234" s="73"/>
      <c r="AF234" s="73"/>
      <c r="AG234" s="73"/>
      <c r="AH234" s="73"/>
      <c r="AI234" s="73"/>
      <c r="AJ234" s="73"/>
      <c r="AK234" s="73"/>
      <c r="AL234" s="73"/>
      <c r="AM234" s="73"/>
      <c r="AN234" s="73"/>
      <c r="AO234" s="73"/>
      <c r="AP234" s="73"/>
      <c r="AQ234" s="73"/>
      <c r="AR234" s="73"/>
      <c r="AS234" s="73"/>
      <c r="AT234" s="73"/>
      <c r="AU234" s="73"/>
      <c r="AV234" s="73"/>
      <c r="AW234" s="73"/>
      <c r="AX234" s="73"/>
      <c r="AY234" s="73"/>
      <c r="AZ234" s="73"/>
      <c r="BA234" s="73"/>
      <c r="BB234" s="73"/>
      <c r="BC234" s="73"/>
      <c r="BD234" s="73"/>
      <c r="BE234" s="73"/>
      <c r="BF234" s="73"/>
      <c r="BG234" s="73"/>
      <c r="BH234" s="73"/>
      <c r="BI234" s="73"/>
      <c r="BJ234" s="73"/>
      <c r="BK234" s="73"/>
      <c r="BL234" s="73"/>
      <c r="BM234" s="73"/>
      <c r="BN234" s="73"/>
      <c r="BO234" s="73"/>
      <c r="BP234" s="73"/>
      <c r="BQ234" s="73"/>
      <c r="BR234" s="73"/>
      <c r="BS234" s="73"/>
      <c r="BT234" s="73"/>
      <c r="BU234" s="73"/>
      <c r="BV234" s="73"/>
      <c r="BW234" s="73"/>
      <c r="BX234" s="73"/>
      <c r="BY234" s="73"/>
      <c r="BZ234" s="73"/>
      <c r="CA234" s="73"/>
      <c r="CB234" s="73"/>
      <c r="CC234" s="73"/>
      <c r="CD234" s="73"/>
      <c r="CE234" s="73"/>
      <c r="CF234" s="73"/>
      <c r="CG234" s="73"/>
      <c r="CH234" s="73"/>
      <c r="CI234" s="73"/>
      <c r="CJ234" s="73"/>
      <c r="CK234" s="73"/>
      <c r="CL234" s="73"/>
      <c r="CM234" s="73"/>
      <c r="CN234" s="73"/>
      <c r="CO234" s="73"/>
      <c r="CP234" s="73"/>
      <c r="CQ234" s="73"/>
      <c r="CR234" s="73"/>
      <c r="CS234" s="73"/>
      <c r="CT234" s="73"/>
      <c r="CU234" s="73"/>
      <c r="CV234" s="73"/>
      <c r="CW234" s="73"/>
      <c r="CX234" s="73"/>
      <c r="CY234" s="73"/>
      <c r="CZ234" s="73"/>
      <c r="DA234" s="73"/>
      <c r="DB234" s="73"/>
      <c r="DC234" s="73"/>
      <c r="DD234" s="73"/>
      <c r="DE234" s="73"/>
      <c r="DF234" s="73"/>
      <c r="DG234" s="73"/>
      <c r="DH234" s="73"/>
      <c r="DI234" s="73"/>
      <c r="DJ234" s="73"/>
      <c r="DK234" s="73"/>
      <c r="DL234" s="73"/>
      <c r="DM234" s="73"/>
      <c r="DN234" s="73"/>
      <c r="DO234" s="73"/>
      <c r="DP234" s="73"/>
      <c r="DQ234" s="73"/>
      <c r="DR234" s="73"/>
      <c r="DS234" s="73"/>
      <c r="DT234" s="73"/>
      <c r="DU234" s="73"/>
      <c r="DV234" s="73"/>
      <c r="DW234" s="73"/>
      <c r="DX234" s="73"/>
      <c r="DY234" s="73"/>
      <c r="DZ234" s="73"/>
      <c r="EA234" s="73"/>
      <c r="EB234" s="73"/>
      <c r="EC234" s="73"/>
      <c r="ED234" s="73"/>
      <c r="EE234" s="73"/>
      <c r="EF234" s="73"/>
      <c r="EG234" s="73"/>
      <c r="EH234" s="73"/>
      <c r="EI234" s="73"/>
      <c r="EJ234" s="73"/>
      <c r="EK234" s="73"/>
      <c r="EL234" s="73"/>
      <c r="EM234" s="73"/>
      <c r="EN234" s="73"/>
      <c r="EO234" s="73"/>
      <c r="EP234" s="73"/>
      <c r="EQ234" s="73"/>
      <c r="ER234" s="73"/>
      <c r="ES234" s="73"/>
      <c r="ET234" s="73"/>
      <c r="EU234" s="73"/>
      <c r="EV234" s="73"/>
      <c r="EW234" s="73"/>
      <c r="EX234" s="73"/>
      <c r="EY234" s="73"/>
      <c r="EZ234" s="73"/>
      <c r="FA234" s="73"/>
      <c r="FB234" s="73"/>
      <c r="FC234" s="73"/>
      <c r="FD234" s="73"/>
      <c r="FE234" s="73"/>
      <c r="FF234" s="73"/>
      <c r="FG234" s="73"/>
      <c r="FH234" s="73"/>
      <c r="FI234" s="73"/>
      <c r="FJ234" s="73"/>
      <c r="FK234" s="73"/>
      <c r="FL234" s="73"/>
      <c r="FM234" s="73"/>
      <c r="FN234" s="73"/>
      <c r="FO234" s="73"/>
      <c r="FP234" s="73"/>
      <c r="FQ234" s="73"/>
      <c r="FR234" s="73"/>
      <c r="FS234" s="73"/>
      <c r="FT234" s="73"/>
      <c r="FU234" s="73"/>
      <c r="FV234" s="73"/>
      <c r="FW234" s="73"/>
      <c r="FX234" s="73"/>
      <c r="FY234" s="73"/>
      <c r="FZ234" s="73"/>
      <c r="GA234" s="73"/>
      <c r="GB234" s="73"/>
      <c r="GC234" s="73"/>
      <c r="GD234" s="73"/>
      <c r="GE234" s="73"/>
      <c r="GF234" s="73"/>
      <c r="GG234" s="73"/>
      <c r="GH234" s="73"/>
      <c r="GI234" s="73"/>
      <c r="GJ234" s="73"/>
      <c r="GK234" s="73"/>
      <c r="GL234" s="73"/>
      <c r="GM234" s="73"/>
      <c r="GN234" s="73"/>
      <c r="GO234" s="73"/>
      <c r="GP234" s="73"/>
      <c r="GQ234" s="73"/>
    </row>
    <row r="235" spans="1:199" s="43" customFormat="1" ht="47.25" x14ac:dyDescent="0.25">
      <c r="A235" s="272">
        <f>A234+1</f>
        <v>191</v>
      </c>
      <c r="B235" s="306" t="s">
        <v>233</v>
      </c>
      <c r="C235" s="180" t="s">
        <v>234</v>
      </c>
      <c r="D235" s="230">
        <v>1</v>
      </c>
      <c r="E235" s="230">
        <v>1</v>
      </c>
      <c r="F235" s="5">
        <f>E235/D235*100</f>
        <v>100</v>
      </c>
      <c r="G235" s="97"/>
      <c r="H235" s="73"/>
      <c r="I235" s="73"/>
      <c r="J235" s="73"/>
      <c r="K235" s="73"/>
      <c r="L235" s="73"/>
      <c r="M235" s="73"/>
      <c r="N235" s="73"/>
      <c r="O235" s="73"/>
      <c r="P235" s="73"/>
      <c r="Q235" s="73"/>
      <c r="R235" s="73"/>
      <c r="S235" s="73"/>
      <c r="T235" s="73"/>
      <c r="U235" s="73"/>
      <c r="V235" s="73"/>
      <c r="W235" s="73"/>
      <c r="X235" s="73"/>
      <c r="Y235" s="73"/>
      <c r="Z235" s="73"/>
      <c r="AA235" s="73"/>
      <c r="AB235" s="73"/>
      <c r="AC235" s="73"/>
      <c r="AD235" s="73"/>
      <c r="AE235" s="73"/>
      <c r="AF235" s="73"/>
      <c r="AG235" s="73"/>
      <c r="AH235" s="73"/>
      <c r="AI235" s="73"/>
      <c r="AJ235" s="73"/>
      <c r="AK235" s="73"/>
      <c r="AL235" s="73"/>
      <c r="AM235" s="73"/>
      <c r="AN235" s="73"/>
      <c r="AO235" s="73"/>
      <c r="AP235" s="73"/>
      <c r="AQ235" s="73"/>
      <c r="AR235" s="73"/>
      <c r="AS235" s="73"/>
      <c r="AT235" s="73"/>
      <c r="AU235" s="73"/>
      <c r="AV235" s="73"/>
      <c r="AW235" s="73"/>
      <c r="AX235" s="73"/>
      <c r="AY235" s="73"/>
      <c r="AZ235" s="73"/>
      <c r="BA235" s="73"/>
      <c r="BB235" s="73"/>
      <c r="BC235" s="73"/>
      <c r="BD235" s="73"/>
      <c r="BE235" s="73"/>
      <c r="BF235" s="73"/>
      <c r="BG235" s="73"/>
      <c r="BH235" s="73"/>
      <c r="BI235" s="73"/>
      <c r="BJ235" s="73"/>
      <c r="BK235" s="73"/>
      <c r="BL235" s="73"/>
      <c r="BM235" s="73"/>
      <c r="BN235" s="73"/>
      <c r="BO235" s="73"/>
      <c r="BP235" s="73"/>
      <c r="BQ235" s="73"/>
      <c r="BR235" s="73"/>
      <c r="BS235" s="73"/>
      <c r="BT235" s="73"/>
      <c r="BU235" s="73"/>
      <c r="BV235" s="73"/>
      <c r="BW235" s="73"/>
      <c r="BX235" s="73"/>
      <c r="BY235" s="73"/>
      <c r="BZ235" s="73"/>
      <c r="CA235" s="73"/>
      <c r="CB235" s="73"/>
      <c r="CC235" s="73"/>
      <c r="CD235" s="73"/>
      <c r="CE235" s="73"/>
      <c r="CF235" s="73"/>
      <c r="CG235" s="73"/>
      <c r="CH235" s="73"/>
      <c r="CI235" s="73"/>
      <c r="CJ235" s="73"/>
      <c r="CK235" s="73"/>
      <c r="CL235" s="73"/>
      <c r="CM235" s="73"/>
      <c r="CN235" s="73"/>
      <c r="CO235" s="73"/>
      <c r="CP235" s="73"/>
      <c r="CQ235" s="73"/>
      <c r="CR235" s="73"/>
      <c r="CS235" s="73"/>
      <c r="CT235" s="73"/>
      <c r="CU235" s="73"/>
      <c r="CV235" s="73"/>
      <c r="CW235" s="73"/>
      <c r="CX235" s="73"/>
      <c r="CY235" s="73"/>
      <c r="CZ235" s="73"/>
      <c r="DA235" s="73"/>
      <c r="DB235" s="73"/>
      <c r="DC235" s="73"/>
      <c r="DD235" s="73"/>
      <c r="DE235" s="73"/>
      <c r="DF235" s="73"/>
      <c r="DG235" s="73"/>
      <c r="DH235" s="73"/>
      <c r="DI235" s="73"/>
      <c r="DJ235" s="73"/>
      <c r="DK235" s="73"/>
      <c r="DL235" s="73"/>
      <c r="DM235" s="73"/>
      <c r="DN235" s="73"/>
      <c r="DO235" s="73"/>
      <c r="DP235" s="73"/>
      <c r="DQ235" s="73"/>
      <c r="DR235" s="73"/>
      <c r="DS235" s="73"/>
      <c r="DT235" s="73"/>
      <c r="DU235" s="73"/>
      <c r="DV235" s="73"/>
      <c r="DW235" s="73"/>
      <c r="DX235" s="73"/>
      <c r="DY235" s="73"/>
      <c r="DZ235" s="73"/>
      <c r="EA235" s="73"/>
      <c r="EB235" s="73"/>
      <c r="EC235" s="73"/>
      <c r="ED235" s="73"/>
      <c r="EE235" s="73"/>
      <c r="EF235" s="73"/>
      <c r="EG235" s="73"/>
      <c r="EH235" s="73"/>
      <c r="EI235" s="73"/>
      <c r="EJ235" s="73"/>
      <c r="EK235" s="73"/>
      <c r="EL235" s="73"/>
      <c r="EM235" s="73"/>
      <c r="EN235" s="73"/>
      <c r="EO235" s="73"/>
      <c r="EP235" s="73"/>
      <c r="EQ235" s="73"/>
      <c r="ER235" s="73"/>
      <c r="ES235" s="73"/>
      <c r="ET235" s="73"/>
      <c r="EU235" s="73"/>
      <c r="EV235" s="73"/>
      <c r="EW235" s="73"/>
      <c r="EX235" s="73"/>
      <c r="EY235" s="73"/>
      <c r="EZ235" s="73"/>
      <c r="FA235" s="73"/>
      <c r="FB235" s="73"/>
      <c r="FC235" s="73"/>
      <c r="FD235" s="73"/>
      <c r="FE235" s="73"/>
      <c r="FF235" s="73"/>
      <c r="FG235" s="73"/>
      <c r="FH235" s="73"/>
      <c r="FI235" s="73"/>
      <c r="FJ235" s="73"/>
      <c r="FK235" s="73"/>
      <c r="FL235" s="73"/>
      <c r="FM235" s="73"/>
      <c r="FN235" s="73"/>
      <c r="FO235" s="73"/>
      <c r="FP235" s="73"/>
      <c r="FQ235" s="73"/>
      <c r="FR235" s="73"/>
      <c r="FS235" s="73"/>
      <c r="FT235" s="73"/>
      <c r="FU235" s="73"/>
      <c r="FV235" s="73"/>
      <c r="FW235" s="73"/>
      <c r="FX235" s="73"/>
      <c r="FY235" s="73"/>
      <c r="FZ235" s="73"/>
      <c r="GA235" s="73"/>
      <c r="GB235" s="73"/>
      <c r="GC235" s="73"/>
      <c r="GD235" s="73"/>
      <c r="GE235" s="73"/>
      <c r="GF235" s="73"/>
      <c r="GG235" s="73"/>
      <c r="GH235" s="73"/>
      <c r="GI235" s="73"/>
      <c r="GJ235" s="73"/>
      <c r="GK235" s="73"/>
      <c r="GL235" s="73"/>
      <c r="GM235" s="73"/>
      <c r="GN235" s="73"/>
      <c r="GO235" s="73"/>
      <c r="GP235" s="73"/>
      <c r="GQ235" s="73"/>
    </row>
    <row r="236" spans="1:199" s="43" customFormat="1" x14ac:dyDescent="0.25">
      <c r="A236" s="312"/>
      <c r="B236" s="298"/>
      <c r="C236" s="180" t="s">
        <v>154</v>
      </c>
      <c r="D236" s="5">
        <v>30000</v>
      </c>
      <c r="E236" s="5">
        <v>30000</v>
      </c>
      <c r="F236" s="5">
        <f>E236/D236*100</f>
        <v>100</v>
      </c>
      <c r="G236" s="97"/>
      <c r="H236" s="73"/>
      <c r="I236" s="73"/>
      <c r="J236" s="73"/>
      <c r="K236" s="73"/>
      <c r="L236" s="73"/>
      <c r="M236" s="73"/>
      <c r="N236" s="73"/>
      <c r="O236" s="73"/>
      <c r="P236" s="73"/>
      <c r="Q236" s="73"/>
      <c r="R236" s="73"/>
      <c r="S236" s="73"/>
      <c r="T236" s="73"/>
      <c r="U236" s="73"/>
      <c r="V236" s="73"/>
      <c r="W236" s="73"/>
      <c r="X236" s="73"/>
      <c r="Y236" s="73"/>
      <c r="Z236" s="73"/>
      <c r="AA236" s="73"/>
      <c r="AB236" s="73"/>
      <c r="AC236" s="73"/>
      <c r="AD236" s="73"/>
      <c r="AE236" s="73"/>
      <c r="AF236" s="73"/>
      <c r="AG236" s="73"/>
      <c r="AH236" s="73"/>
      <c r="AI236" s="73"/>
      <c r="AJ236" s="73"/>
      <c r="AK236" s="73"/>
      <c r="AL236" s="73"/>
      <c r="AM236" s="73"/>
      <c r="AN236" s="73"/>
      <c r="AO236" s="73"/>
      <c r="AP236" s="73"/>
      <c r="AQ236" s="73"/>
      <c r="AR236" s="73"/>
      <c r="AS236" s="73"/>
      <c r="AT236" s="73"/>
      <c r="AU236" s="73"/>
      <c r="AV236" s="73"/>
      <c r="AW236" s="73"/>
      <c r="AX236" s="73"/>
      <c r="AY236" s="73"/>
      <c r="AZ236" s="73"/>
      <c r="BA236" s="73"/>
      <c r="BB236" s="73"/>
      <c r="BC236" s="73"/>
      <c r="BD236" s="73"/>
      <c r="BE236" s="73"/>
      <c r="BF236" s="73"/>
      <c r="BG236" s="73"/>
      <c r="BH236" s="73"/>
      <c r="BI236" s="73"/>
      <c r="BJ236" s="73"/>
      <c r="BK236" s="73"/>
      <c r="BL236" s="73"/>
      <c r="BM236" s="73"/>
      <c r="BN236" s="73"/>
      <c r="BO236" s="73"/>
      <c r="BP236" s="73"/>
      <c r="BQ236" s="73"/>
      <c r="BR236" s="73"/>
      <c r="BS236" s="73"/>
      <c r="BT236" s="73"/>
      <c r="BU236" s="73"/>
      <c r="BV236" s="73"/>
      <c r="BW236" s="73"/>
      <c r="BX236" s="73"/>
      <c r="BY236" s="73"/>
      <c r="BZ236" s="73"/>
      <c r="CA236" s="73"/>
      <c r="CB236" s="73"/>
      <c r="CC236" s="73"/>
      <c r="CD236" s="73"/>
      <c r="CE236" s="73"/>
      <c r="CF236" s="73"/>
      <c r="CG236" s="73"/>
      <c r="CH236" s="73"/>
      <c r="CI236" s="73"/>
      <c r="CJ236" s="73"/>
      <c r="CK236" s="73"/>
      <c r="CL236" s="73"/>
      <c r="CM236" s="73"/>
      <c r="CN236" s="73"/>
      <c r="CO236" s="73"/>
      <c r="CP236" s="73"/>
      <c r="CQ236" s="73"/>
      <c r="CR236" s="73"/>
      <c r="CS236" s="73"/>
      <c r="CT236" s="73"/>
      <c r="CU236" s="73"/>
      <c r="CV236" s="73"/>
      <c r="CW236" s="73"/>
      <c r="CX236" s="73"/>
      <c r="CY236" s="73"/>
      <c r="CZ236" s="73"/>
      <c r="DA236" s="73"/>
      <c r="DB236" s="73"/>
      <c r="DC236" s="73"/>
      <c r="DD236" s="73"/>
      <c r="DE236" s="73"/>
      <c r="DF236" s="73"/>
      <c r="DG236" s="73"/>
      <c r="DH236" s="73"/>
      <c r="DI236" s="73"/>
      <c r="DJ236" s="73"/>
      <c r="DK236" s="73"/>
      <c r="DL236" s="73"/>
      <c r="DM236" s="73"/>
      <c r="DN236" s="73"/>
      <c r="DO236" s="73"/>
      <c r="DP236" s="73"/>
      <c r="DQ236" s="73"/>
      <c r="DR236" s="73"/>
      <c r="DS236" s="73"/>
      <c r="DT236" s="73"/>
      <c r="DU236" s="73"/>
      <c r="DV236" s="73"/>
      <c r="DW236" s="73"/>
      <c r="DX236" s="73"/>
      <c r="DY236" s="73"/>
      <c r="DZ236" s="73"/>
      <c r="EA236" s="73"/>
      <c r="EB236" s="73"/>
      <c r="EC236" s="73"/>
      <c r="ED236" s="73"/>
      <c r="EE236" s="73"/>
      <c r="EF236" s="73"/>
      <c r="EG236" s="73"/>
      <c r="EH236" s="73"/>
      <c r="EI236" s="73"/>
      <c r="EJ236" s="73"/>
      <c r="EK236" s="73"/>
      <c r="EL236" s="73"/>
      <c r="EM236" s="73"/>
      <c r="EN236" s="73"/>
      <c r="EO236" s="73"/>
      <c r="EP236" s="73"/>
      <c r="EQ236" s="73"/>
      <c r="ER236" s="73"/>
      <c r="ES236" s="73"/>
      <c r="ET236" s="73"/>
      <c r="EU236" s="73"/>
      <c r="EV236" s="73"/>
      <c r="EW236" s="73"/>
      <c r="EX236" s="73"/>
      <c r="EY236" s="73"/>
      <c r="EZ236" s="73"/>
      <c r="FA236" s="73"/>
      <c r="FB236" s="73"/>
      <c r="FC236" s="73"/>
      <c r="FD236" s="73"/>
      <c r="FE236" s="73"/>
      <c r="FF236" s="73"/>
      <c r="FG236" s="73"/>
      <c r="FH236" s="73"/>
      <c r="FI236" s="73"/>
      <c r="FJ236" s="73"/>
      <c r="FK236" s="73"/>
      <c r="FL236" s="73"/>
      <c r="FM236" s="73"/>
      <c r="FN236" s="73"/>
      <c r="FO236" s="73"/>
      <c r="FP236" s="73"/>
      <c r="FQ236" s="73"/>
      <c r="FR236" s="73"/>
      <c r="FS236" s="73"/>
      <c r="FT236" s="73"/>
      <c r="FU236" s="73"/>
      <c r="FV236" s="73"/>
      <c r="FW236" s="73"/>
      <c r="FX236" s="73"/>
      <c r="FY236" s="73"/>
      <c r="FZ236" s="73"/>
      <c r="GA236" s="73"/>
      <c r="GB236" s="73"/>
      <c r="GC236" s="73"/>
      <c r="GD236" s="73"/>
      <c r="GE236" s="73"/>
      <c r="GF236" s="73"/>
      <c r="GG236" s="73"/>
      <c r="GH236" s="73"/>
      <c r="GI236" s="73"/>
      <c r="GJ236" s="73"/>
      <c r="GK236" s="73"/>
      <c r="GL236" s="73"/>
      <c r="GM236" s="73"/>
      <c r="GN236" s="73"/>
      <c r="GO236" s="73"/>
      <c r="GP236" s="73"/>
      <c r="GQ236" s="73"/>
    </row>
    <row r="237" spans="1:199" s="43" customFormat="1" ht="63" customHeight="1" x14ac:dyDescent="0.25">
      <c r="A237" s="272">
        <f>A235+1</f>
        <v>192</v>
      </c>
      <c r="B237" s="306" t="s">
        <v>235</v>
      </c>
      <c r="C237" s="180" t="s">
        <v>236</v>
      </c>
      <c r="D237" s="230">
        <v>1</v>
      </c>
      <c r="E237" s="230">
        <v>1</v>
      </c>
      <c r="F237" s="5">
        <f>E237/D237*100</f>
        <v>100</v>
      </c>
      <c r="G237" s="97"/>
      <c r="H237" s="73"/>
      <c r="I237" s="73"/>
      <c r="J237" s="73"/>
      <c r="K237" s="73"/>
      <c r="L237" s="73"/>
      <c r="M237" s="73"/>
      <c r="N237" s="73"/>
      <c r="O237" s="73"/>
      <c r="P237" s="73"/>
      <c r="Q237" s="73"/>
      <c r="R237" s="73"/>
      <c r="S237" s="73"/>
      <c r="T237" s="73"/>
      <c r="U237" s="73"/>
      <c r="V237" s="73"/>
      <c r="W237" s="73"/>
      <c r="X237" s="73"/>
      <c r="Y237" s="73"/>
      <c r="Z237" s="73"/>
      <c r="AA237" s="73"/>
      <c r="AB237" s="73"/>
      <c r="AC237" s="73"/>
      <c r="AD237" s="73"/>
      <c r="AE237" s="73"/>
      <c r="AF237" s="73"/>
      <c r="AG237" s="73"/>
      <c r="AH237" s="73"/>
      <c r="AI237" s="73"/>
      <c r="AJ237" s="73"/>
      <c r="AK237" s="73"/>
      <c r="AL237" s="73"/>
      <c r="AM237" s="73"/>
      <c r="AN237" s="73"/>
      <c r="AO237" s="73"/>
      <c r="AP237" s="73"/>
      <c r="AQ237" s="73"/>
      <c r="AR237" s="73"/>
      <c r="AS237" s="73"/>
      <c r="AT237" s="73"/>
      <c r="AU237" s="73"/>
      <c r="AV237" s="73"/>
      <c r="AW237" s="73"/>
      <c r="AX237" s="73"/>
      <c r="AY237" s="73"/>
      <c r="AZ237" s="73"/>
      <c r="BA237" s="73"/>
      <c r="BB237" s="73"/>
      <c r="BC237" s="73"/>
      <c r="BD237" s="73"/>
      <c r="BE237" s="73"/>
      <c r="BF237" s="73"/>
      <c r="BG237" s="73"/>
      <c r="BH237" s="73"/>
      <c r="BI237" s="73"/>
      <c r="BJ237" s="73"/>
      <c r="BK237" s="73"/>
      <c r="BL237" s="73"/>
      <c r="BM237" s="73"/>
      <c r="BN237" s="73"/>
      <c r="BO237" s="73"/>
      <c r="BP237" s="73"/>
      <c r="BQ237" s="73"/>
      <c r="BR237" s="73"/>
      <c r="BS237" s="73"/>
      <c r="BT237" s="73"/>
      <c r="BU237" s="73"/>
      <c r="BV237" s="73"/>
      <c r="BW237" s="73"/>
      <c r="BX237" s="73"/>
      <c r="BY237" s="73"/>
      <c r="BZ237" s="73"/>
      <c r="CA237" s="73"/>
      <c r="CB237" s="73"/>
      <c r="CC237" s="73"/>
      <c r="CD237" s="73"/>
      <c r="CE237" s="73"/>
      <c r="CF237" s="73"/>
      <c r="CG237" s="73"/>
      <c r="CH237" s="73"/>
      <c r="CI237" s="73"/>
      <c r="CJ237" s="73"/>
      <c r="CK237" s="73"/>
      <c r="CL237" s="73"/>
      <c r="CM237" s="73"/>
      <c r="CN237" s="73"/>
      <c r="CO237" s="73"/>
      <c r="CP237" s="73"/>
      <c r="CQ237" s="73"/>
      <c r="CR237" s="73"/>
      <c r="CS237" s="73"/>
      <c r="CT237" s="73"/>
      <c r="CU237" s="73"/>
      <c r="CV237" s="73"/>
      <c r="CW237" s="73"/>
      <c r="CX237" s="73"/>
      <c r="CY237" s="73"/>
      <c r="CZ237" s="73"/>
      <c r="DA237" s="73"/>
      <c r="DB237" s="73"/>
      <c r="DC237" s="73"/>
      <c r="DD237" s="73"/>
      <c r="DE237" s="73"/>
      <c r="DF237" s="73"/>
      <c r="DG237" s="73"/>
      <c r="DH237" s="73"/>
      <c r="DI237" s="73"/>
      <c r="DJ237" s="73"/>
      <c r="DK237" s="73"/>
      <c r="DL237" s="73"/>
      <c r="DM237" s="73"/>
      <c r="DN237" s="73"/>
      <c r="DO237" s="73"/>
      <c r="DP237" s="73"/>
      <c r="DQ237" s="73"/>
      <c r="DR237" s="73"/>
      <c r="DS237" s="73"/>
      <c r="DT237" s="73"/>
      <c r="DU237" s="73"/>
      <c r="DV237" s="73"/>
      <c r="DW237" s="73"/>
      <c r="DX237" s="73"/>
      <c r="DY237" s="73"/>
      <c r="DZ237" s="73"/>
      <c r="EA237" s="73"/>
      <c r="EB237" s="73"/>
      <c r="EC237" s="73"/>
      <c r="ED237" s="73"/>
      <c r="EE237" s="73"/>
      <c r="EF237" s="73"/>
      <c r="EG237" s="73"/>
      <c r="EH237" s="73"/>
      <c r="EI237" s="73"/>
      <c r="EJ237" s="73"/>
      <c r="EK237" s="73"/>
      <c r="EL237" s="73"/>
      <c r="EM237" s="73"/>
      <c r="EN237" s="73"/>
      <c r="EO237" s="73"/>
      <c r="EP237" s="73"/>
      <c r="EQ237" s="73"/>
      <c r="ER237" s="73"/>
      <c r="ES237" s="73"/>
      <c r="ET237" s="73"/>
      <c r="EU237" s="73"/>
      <c r="EV237" s="73"/>
      <c r="EW237" s="73"/>
      <c r="EX237" s="73"/>
      <c r="EY237" s="73"/>
      <c r="EZ237" s="73"/>
      <c r="FA237" s="73"/>
      <c r="FB237" s="73"/>
      <c r="FC237" s="73"/>
      <c r="FD237" s="73"/>
      <c r="FE237" s="73"/>
      <c r="FF237" s="73"/>
      <c r="FG237" s="73"/>
      <c r="FH237" s="73"/>
      <c r="FI237" s="73"/>
      <c r="FJ237" s="73"/>
      <c r="FK237" s="73"/>
      <c r="FL237" s="73"/>
      <c r="FM237" s="73"/>
      <c r="FN237" s="73"/>
      <c r="FO237" s="73"/>
      <c r="FP237" s="73"/>
      <c r="FQ237" s="73"/>
      <c r="FR237" s="73"/>
      <c r="FS237" s="73"/>
      <c r="FT237" s="73"/>
      <c r="FU237" s="73"/>
      <c r="FV237" s="73"/>
      <c r="FW237" s="73"/>
      <c r="FX237" s="73"/>
      <c r="FY237" s="73"/>
      <c r="FZ237" s="73"/>
      <c r="GA237" s="73"/>
      <c r="GB237" s="73"/>
      <c r="GC237" s="73"/>
      <c r="GD237" s="73"/>
      <c r="GE237" s="73"/>
      <c r="GF237" s="73"/>
      <c r="GG237" s="73"/>
      <c r="GH237" s="73"/>
      <c r="GI237" s="73"/>
      <c r="GJ237" s="73"/>
      <c r="GK237" s="73"/>
      <c r="GL237" s="73"/>
      <c r="GM237" s="73"/>
      <c r="GN237" s="73"/>
      <c r="GO237" s="73"/>
      <c r="GP237" s="73"/>
      <c r="GQ237" s="73"/>
    </row>
    <row r="238" spans="1:199" s="43" customFormat="1" x14ac:dyDescent="0.25">
      <c r="A238" s="312"/>
      <c r="B238" s="298"/>
      <c r="C238" s="180" t="s">
        <v>154</v>
      </c>
      <c r="D238" s="230">
        <v>92.7</v>
      </c>
      <c r="E238" s="230">
        <v>92.7</v>
      </c>
      <c r="F238" s="5">
        <f>E238/D238*100</f>
        <v>100</v>
      </c>
      <c r="G238" s="97"/>
      <c r="H238" s="73"/>
      <c r="I238" s="73"/>
      <c r="J238" s="73"/>
      <c r="K238" s="73"/>
      <c r="L238" s="73"/>
      <c r="M238" s="73"/>
      <c r="N238" s="73"/>
      <c r="O238" s="73"/>
      <c r="P238" s="73"/>
      <c r="Q238" s="73"/>
      <c r="R238" s="73"/>
      <c r="S238" s="73"/>
      <c r="T238" s="73"/>
      <c r="U238" s="73"/>
      <c r="V238" s="73"/>
      <c r="W238" s="73"/>
      <c r="X238" s="73"/>
      <c r="Y238" s="73"/>
      <c r="Z238" s="73"/>
      <c r="AA238" s="73"/>
      <c r="AB238" s="73"/>
      <c r="AC238" s="73"/>
      <c r="AD238" s="73"/>
      <c r="AE238" s="73"/>
      <c r="AF238" s="73"/>
      <c r="AG238" s="73"/>
      <c r="AH238" s="73"/>
      <c r="AI238" s="73"/>
      <c r="AJ238" s="73"/>
      <c r="AK238" s="73"/>
      <c r="AL238" s="73"/>
      <c r="AM238" s="73"/>
      <c r="AN238" s="73"/>
      <c r="AO238" s="73"/>
      <c r="AP238" s="73"/>
      <c r="AQ238" s="73"/>
      <c r="AR238" s="73"/>
      <c r="AS238" s="73"/>
      <c r="AT238" s="73"/>
      <c r="AU238" s="73"/>
      <c r="AV238" s="73"/>
      <c r="AW238" s="73"/>
      <c r="AX238" s="73"/>
      <c r="AY238" s="73"/>
      <c r="AZ238" s="73"/>
      <c r="BA238" s="73"/>
      <c r="BB238" s="73"/>
      <c r="BC238" s="73"/>
      <c r="BD238" s="73"/>
      <c r="BE238" s="73"/>
      <c r="BF238" s="73"/>
      <c r="BG238" s="73"/>
      <c r="BH238" s="73"/>
      <c r="BI238" s="73"/>
      <c r="BJ238" s="73"/>
      <c r="BK238" s="73"/>
      <c r="BL238" s="73"/>
      <c r="BM238" s="73"/>
      <c r="BN238" s="73"/>
      <c r="BO238" s="73"/>
      <c r="BP238" s="73"/>
      <c r="BQ238" s="73"/>
      <c r="BR238" s="73"/>
      <c r="BS238" s="73"/>
      <c r="BT238" s="73"/>
      <c r="BU238" s="73"/>
      <c r="BV238" s="73"/>
      <c r="BW238" s="73"/>
      <c r="BX238" s="73"/>
      <c r="BY238" s="73"/>
      <c r="BZ238" s="73"/>
      <c r="CA238" s="73"/>
      <c r="CB238" s="73"/>
      <c r="CC238" s="73"/>
      <c r="CD238" s="73"/>
      <c r="CE238" s="73"/>
      <c r="CF238" s="73"/>
      <c r="CG238" s="73"/>
      <c r="CH238" s="73"/>
      <c r="CI238" s="73"/>
      <c r="CJ238" s="73"/>
      <c r="CK238" s="73"/>
      <c r="CL238" s="73"/>
      <c r="CM238" s="73"/>
      <c r="CN238" s="73"/>
      <c r="CO238" s="73"/>
      <c r="CP238" s="73"/>
      <c r="CQ238" s="73"/>
      <c r="CR238" s="73"/>
      <c r="CS238" s="73"/>
      <c r="CT238" s="73"/>
      <c r="CU238" s="73"/>
      <c r="CV238" s="73"/>
      <c r="CW238" s="73"/>
      <c r="CX238" s="73"/>
      <c r="CY238" s="73"/>
      <c r="CZ238" s="73"/>
      <c r="DA238" s="73"/>
      <c r="DB238" s="73"/>
      <c r="DC238" s="73"/>
      <c r="DD238" s="73"/>
      <c r="DE238" s="73"/>
      <c r="DF238" s="73"/>
      <c r="DG238" s="73"/>
      <c r="DH238" s="73"/>
      <c r="DI238" s="73"/>
      <c r="DJ238" s="73"/>
      <c r="DK238" s="73"/>
      <c r="DL238" s="73"/>
      <c r="DM238" s="73"/>
      <c r="DN238" s="73"/>
      <c r="DO238" s="73"/>
      <c r="DP238" s="73"/>
      <c r="DQ238" s="73"/>
      <c r="DR238" s="73"/>
      <c r="DS238" s="73"/>
      <c r="DT238" s="73"/>
      <c r="DU238" s="73"/>
      <c r="DV238" s="73"/>
      <c r="DW238" s="73"/>
      <c r="DX238" s="73"/>
      <c r="DY238" s="73"/>
      <c r="DZ238" s="73"/>
      <c r="EA238" s="73"/>
      <c r="EB238" s="73"/>
      <c r="EC238" s="73"/>
      <c r="ED238" s="73"/>
      <c r="EE238" s="73"/>
      <c r="EF238" s="73"/>
      <c r="EG238" s="73"/>
      <c r="EH238" s="73"/>
      <c r="EI238" s="73"/>
      <c r="EJ238" s="73"/>
      <c r="EK238" s="73"/>
      <c r="EL238" s="73"/>
      <c r="EM238" s="73"/>
      <c r="EN238" s="73"/>
      <c r="EO238" s="73"/>
      <c r="EP238" s="73"/>
      <c r="EQ238" s="73"/>
      <c r="ER238" s="73"/>
      <c r="ES238" s="73"/>
      <c r="ET238" s="73"/>
      <c r="EU238" s="73"/>
      <c r="EV238" s="73"/>
      <c r="EW238" s="73"/>
      <c r="EX238" s="73"/>
      <c r="EY238" s="73"/>
      <c r="EZ238" s="73"/>
      <c r="FA238" s="73"/>
      <c r="FB238" s="73"/>
      <c r="FC238" s="73"/>
      <c r="FD238" s="73"/>
      <c r="FE238" s="73"/>
      <c r="FF238" s="73"/>
      <c r="FG238" s="73"/>
      <c r="FH238" s="73"/>
      <c r="FI238" s="73"/>
      <c r="FJ238" s="73"/>
      <c r="FK238" s="73"/>
      <c r="FL238" s="73"/>
      <c r="FM238" s="73"/>
      <c r="FN238" s="73"/>
      <c r="FO238" s="73"/>
      <c r="FP238" s="73"/>
      <c r="FQ238" s="73"/>
      <c r="FR238" s="73"/>
      <c r="FS238" s="73"/>
      <c r="FT238" s="73"/>
      <c r="FU238" s="73"/>
      <c r="FV238" s="73"/>
      <c r="FW238" s="73"/>
      <c r="FX238" s="73"/>
      <c r="FY238" s="73"/>
      <c r="FZ238" s="73"/>
      <c r="GA238" s="73"/>
      <c r="GB238" s="73"/>
      <c r="GC238" s="73"/>
      <c r="GD238" s="73"/>
      <c r="GE238" s="73"/>
      <c r="GF238" s="73"/>
      <c r="GG238" s="73"/>
      <c r="GH238" s="73"/>
      <c r="GI238" s="73"/>
      <c r="GJ238" s="73"/>
      <c r="GK238" s="73"/>
      <c r="GL238" s="73"/>
      <c r="GM238" s="73"/>
      <c r="GN238" s="73"/>
      <c r="GO238" s="73"/>
      <c r="GP238" s="73"/>
      <c r="GQ238" s="73"/>
    </row>
    <row r="239" spans="1:199" s="43" customFormat="1" x14ac:dyDescent="0.25">
      <c r="A239" s="53">
        <f>A237+1</f>
        <v>193</v>
      </c>
      <c r="B239" s="313" t="s">
        <v>237</v>
      </c>
      <c r="C239" s="313"/>
      <c r="D239" s="313"/>
      <c r="E239" s="313"/>
      <c r="F239" s="70">
        <f>AVERAGE(F243:F258)</f>
        <v>99.723691945914169</v>
      </c>
    </row>
    <row r="240" spans="1:199" ht="33" customHeight="1" x14ac:dyDescent="0.25">
      <c r="A240" s="53">
        <f>A239+1</f>
        <v>194</v>
      </c>
      <c r="B240" s="275" t="s">
        <v>238</v>
      </c>
      <c r="C240" s="311"/>
      <c r="D240" s="311"/>
      <c r="E240" s="311"/>
      <c r="F240" s="311"/>
    </row>
    <row r="241" spans="1:8" ht="48" customHeight="1" x14ac:dyDescent="0.25">
      <c r="A241" s="53">
        <f t="shared" ref="A241:A304" si="15">A240+1</f>
        <v>195</v>
      </c>
      <c r="B241" s="275" t="s">
        <v>239</v>
      </c>
      <c r="C241" s="311"/>
      <c r="D241" s="311"/>
      <c r="E241" s="311"/>
      <c r="F241" s="311"/>
    </row>
    <row r="242" spans="1:8" ht="31.5" customHeight="1" x14ac:dyDescent="0.25">
      <c r="A242" s="272">
        <f t="shared" si="15"/>
        <v>196</v>
      </c>
      <c r="B242" s="56" t="s">
        <v>671</v>
      </c>
      <c r="C242" s="57"/>
      <c r="D242" s="5"/>
      <c r="E242" s="5"/>
      <c r="F242" s="5"/>
    </row>
    <row r="243" spans="1:8" ht="16.5" customHeight="1" x14ac:dyDescent="0.25">
      <c r="A243" s="273"/>
      <c r="B243" s="98" t="s">
        <v>240</v>
      </c>
      <c r="C243" s="57" t="s">
        <v>229</v>
      </c>
      <c r="D243" s="5">
        <v>280.89999999999998</v>
      </c>
      <c r="E243" s="5">
        <v>280.89999999999998</v>
      </c>
      <c r="F243" s="5">
        <f>E243*100/D243</f>
        <v>100</v>
      </c>
    </row>
    <row r="244" spans="1:8" ht="17.25" customHeight="1" x14ac:dyDescent="0.25">
      <c r="A244" s="273"/>
      <c r="B244" s="98" t="s">
        <v>241</v>
      </c>
      <c r="C244" s="57" t="s">
        <v>242</v>
      </c>
      <c r="D244" s="58">
        <v>592</v>
      </c>
      <c r="E244" s="58">
        <v>592</v>
      </c>
      <c r="F244" s="5">
        <f t="shared" ref="F244:F258" si="16">E244*100/D244</f>
        <v>100</v>
      </c>
      <c r="G244" s="99"/>
      <c r="H244" s="99"/>
    </row>
    <row r="245" spans="1:8" x14ac:dyDescent="0.25">
      <c r="A245" s="273"/>
      <c r="B245" s="98" t="s">
        <v>243</v>
      </c>
      <c r="C245" s="57" t="s">
        <v>244</v>
      </c>
      <c r="D245" s="58">
        <v>220</v>
      </c>
      <c r="E245" s="58">
        <v>220</v>
      </c>
      <c r="F245" s="5">
        <f t="shared" si="16"/>
        <v>100</v>
      </c>
      <c r="G245" s="99"/>
      <c r="H245" s="99"/>
    </row>
    <row r="246" spans="1:8" x14ac:dyDescent="0.25">
      <c r="A246" s="273"/>
      <c r="B246" s="98" t="s">
        <v>245</v>
      </c>
      <c r="C246" s="57" t="s">
        <v>229</v>
      </c>
      <c r="D246" s="58">
        <v>29</v>
      </c>
      <c r="E246" s="58">
        <v>29</v>
      </c>
      <c r="F246" s="5">
        <f t="shared" si="16"/>
        <v>100</v>
      </c>
      <c r="G246" s="99"/>
      <c r="H246" s="99"/>
    </row>
    <row r="247" spans="1:8" x14ac:dyDescent="0.25">
      <c r="A247" s="273"/>
      <c r="B247" s="98" t="s">
        <v>246</v>
      </c>
      <c r="C247" s="57" t="s">
        <v>244</v>
      </c>
      <c r="D247" s="58">
        <v>11</v>
      </c>
      <c r="E247" s="58">
        <v>11</v>
      </c>
      <c r="F247" s="5">
        <f t="shared" si="16"/>
        <v>100</v>
      </c>
      <c r="G247" s="99"/>
      <c r="H247" s="99"/>
    </row>
    <row r="248" spans="1:8" x14ac:dyDescent="0.25">
      <c r="A248" s="273"/>
      <c r="B248" s="56" t="s">
        <v>247</v>
      </c>
      <c r="C248" s="57" t="s">
        <v>210</v>
      </c>
      <c r="D248" s="58">
        <v>116</v>
      </c>
      <c r="E248" s="58">
        <v>116</v>
      </c>
      <c r="F248" s="5">
        <f t="shared" si="16"/>
        <v>100</v>
      </c>
      <c r="G248" s="99"/>
      <c r="H248" s="99"/>
    </row>
    <row r="249" spans="1:8" x14ac:dyDescent="0.25">
      <c r="A249" s="273"/>
      <c r="B249" s="56" t="s">
        <v>248</v>
      </c>
      <c r="C249" s="57" t="s">
        <v>244</v>
      </c>
      <c r="D249" s="58">
        <v>8200</v>
      </c>
      <c r="E249" s="58">
        <v>8200</v>
      </c>
      <c r="F249" s="5">
        <f t="shared" si="16"/>
        <v>100</v>
      </c>
      <c r="G249" s="99"/>
      <c r="H249" s="99"/>
    </row>
    <row r="250" spans="1:8" x14ac:dyDescent="0.25">
      <c r="A250" s="273"/>
      <c r="B250" s="56" t="s">
        <v>249</v>
      </c>
      <c r="C250" s="57" t="s">
        <v>250</v>
      </c>
      <c r="D250" s="58">
        <v>39986</v>
      </c>
      <c r="E250" s="58">
        <v>39986</v>
      </c>
      <c r="F250" s="5">
        <f t="shared" si="16"/>
        <v>100</v>
      </c>
      <c r="G250" s="74"/>
      <c r="H250" s="99"/>
    </row>
    <row r="251" spans="1:8" x14ac:dyDescent="0.25">
      <c r="A251" s="273"/>
      <c r="B251" s="56" t="s">
        <v>251</v>
      </c>
      <c r="C251" s="57" t="s">
        <v>229</v>
      </c>
      <c r="D251" s="5">
        <v>188.4</v>
      </c>
      <c r="E251" s="5">
        <v>188.4</v>
      </c>
      <c r="F251" s="5">
        <f t="shared" si="16"/>
        <v>100</v>
      </c>
      <c r="G251" s="99"/>
      <c r="H251" s="99"/>
    </row>
    <row r="252" spans="1:8" ht="18.75" x14ac:dyDescent="0.25">
      <c r="A252" s="273"/>
      <c r="B252" s="306" t="s">
        <v>672</v>
      </c>
      <c r="C252" s="181" t="s">
        <v>673</v>
      </c>
      <c r="D252" s="90">
        <v>342</v>
      </c>
      <c r="E252" s="90">
        <v>342</v>
      </c>
      <c r="F252" s="91">
        <f t="shared" ref="F252" si="17">E252*100/D252</f>
        <v>100</v>
      </c>
      <c r="G252" s="99"/>
      <c r="H252" s="99"/>
    </row>
    <row r="253" spans="1:8" ht="18.75" x14ac:dyDescent="0.25">
      <c r="A253" s="274"/>
      <c r="B253" s="298"/>
      <c r="C253" s="180" t="s">
        <v>674</v>
      </c>
      <c r="D253" s="5">
        <v>29373.5</v>
      </c>
      <c r="E253" s="5">
        <v>29373.5</v>
      </c>
      <c r="F253" s="5">
        <f t="shared" ref="F253" si="18">E253*100/D253</f>
        <v>100</v>
      </c>
      <c r="G253" s="99"/>
      <c r="H253" s="99"/>
    </row>
    <row r="254" spans="1:8" ht="31.5" x14ac:dyDescent="0.25">
      <c r="A254" s="53">
        <f>A242+1</f>
        <v>197</v>
      </c>
      <c r="B254" s="100" t="s">
        <v>252</v>
      </c>
      <c r="C254" s="57" t="s">
        <v>229</v>
      </c>
      <c r="D254" s="208">
        <v>55.75</v>
      </c>
      <c r="E254" s="208">
        <v>55.75</v>
      </c>
      <c r="F254" s="5">
        <f>E254*100/D254</f>
        <v>100</v>
      </c>
      <c r="G254" s="99"/>
      <c r="H254" s="99"/>
    </row>
    <row r="255" spans="1:8" ht="32.25" customHeight="1" x14ac:dyDescent="0.25">
      <c r="A255" s="53">
        <f t="shared" si="15"/>
        <v>198</v>
      </c>
      <c r="B255" s="314" t="s">
        <v>253</v>
      </c>
      <c r="C255" s="287"/>
      <c r="D255" s="287"/>
      <c r="E255" s="287"/>
      <c r="F255" s="288"/>
    </row>
    <row r="256" spans="1:8" ht="63.75" customHeight="1" x14ac:dyDescent="0.25">
      <c r="A256" s="53">
        <f t="shared" si="15"/>
        <v>199</v>
      </c>
      <c r="B256" s="56" t="s">
        <v>254</v>
      </c>
      <c r="C256" s="180" t="s">
        <v>242</v>
      </c>
      <c r="D256" s="5">
        <v>113.4</v>
      </c>
      <c r="E256" s="5">
        <v>108.7</v>
      </c>
      <c r="F256" s="5">
        <f t="shared" si="16"/>
        <v>95.855379188712519</v>
      </c>
    </row>
    <row r="257" spans="1:7" ht="47.25" x14ac:dyDescent="0.25">
      <c r="A257" s="53">
        <f t="shared" si="15"/>
        <v>200</v>
      </c>
      <c r="B257" s="56" t="s">
        <v>675</v>
      </c>
      <c r="C257" s="180" t="s">
        <v>244</v>
      </c>
      <c r="D257" s="58">
        <v>3</v>
      </c>
      <c r="E257" s="58">
        <v>3</v>
      </c>
      <c r="F257" s="5">
        <f t="shared" ref="F257" si="19">E257*100/D257</f>
        <v>100</v>
      </c>
    </row>
    <row r="258" spans="1:7" ht="31.5" x14ac:dyDescent="0.25">
      <c r="A258" s="53">
        <f t="shared" si="15"/>
        <v>201</v>
      </c>
      <c r="B258" s="56" t="s">
        <v>255</v>
      </c>
      <c r="C258" s="180" t="s">
        <v>256</v>
      </c>
      <c r="D258" s="58">
        <v>10</v>
      </c>
      <c r="E258" s="58">
        <v>10</v>
      </c>
      <c r="F258" s="5">
        <f t="shared" si="16"/>
        <v>100</v>
      </c>
    </row>
    <row r="259" spans="1:7" ht="15.75" customHeight="1" x14ac:dyDescent="0.25">
      <c r="A259" s="53">
        <f t="shared" si="15"/>
        <v>202</v>
      </c>
      <c r="B259" s="315" t="s">
        <v>257</v>
      </c>
      <c r="C259" s="316"/>
      <c r="D259" s="316"/>
      <c r="E259" s="317"/>
      <c r="F259" s="70">
        <f>AVERAGE(F262:F265)</f>
        <v>90.843268263505621</v>
      </c>
    </row>
    <row r="260" spans="1:7" ht="15.75" customHeight="1" x14ac:dyDescent="0.25">
      <c r="A260" s="53">
        <f t="shared" si="15"/>
        <v>203</v>
      </c>
      <c r="B260" s="292" t="s">
        <v>258</v>
      </c>
      <c r="C260" s="293"/>
      <c r="D260" s="293"/>
      <c r="E260" s="293"/>
      <c r="F260" s="294"/>
      <c r="G260" s="101"/>
    </row>
    <row r="261" spans="1:7" x14ac:dyDescent="0.25">
      <c r="A261" s="53">
        <f t="shared" si="15"/>
        <v>204</v>
      </c>
      <c r="B261" s="292" t="s">
        <v>259</v>
      </c>
      <c r="C261" s="293"/>
      <c r="D261" s="293"/>
      <c r="E261" s="293"/>
      <c r="F261" s="294"/>
      <c r="G261" s="101"/>
    </row>
    <row r="262" spans="1:7" ht="47.25" x14ac:dyDescent="0.25">
      <c r="A262" s="53">
        <f t="shared" si="15"/>
        <v>205</v>
      </c>
      <c r="B262" s="102" t="s">
        <v>676</v>
      </c>
      <c r="C262" s="185" t="s">
        <v>244</v>
      </c>
      <c r="D262" s="230">
        <v>100</v>
      </c>
      <c r="E262" s="230">
        <v>100</v>
      </c>
      <c r="F262" s="5">
        <f t="shared" ref="F262:F265" si="20">E262*100/D262</f>
        <v>100</v>
      </c>
      <c r="G262" s="101"/>
    </row>
    <row r="263" spans="1:7" ht="47.25" x14ac:dyDescent="0.25">
      <c r="A263" s="53">
        <f>A262+1</f>
        <v>206</v>
      </c>
      <c r="B263" s="102" t="s">
        <v>677</v>
      </c>
      <c r="C263" s="185" t="s">
        <v>244</v>
      </c>
      <c r="D263" s="104">
        <v>452</v>
      </c>
      <c r="E263" s="104">
        <v>452</v>
      </c>
      <c r="F263" s="5">
        <f t="shared" si="20"/>
        <v>100</v>
      </c>
    </row>
    <row r="264" spans="1:7" ht="78.75" x14ac:dyDescent="0.25">
      <c r="A264" s="53">
        <f>A263+1</f>
        <v>207</v>
      </c>
      <c r="B264" s="102" t="s">
        <v>678</v>
      </c>
      <c r="C264" s="180" t="s">
        <v>210</v>
      </c>
      <c r="D264" s="58">
        <v>147124</v>
      </c>
      <c r="E264" s="58">
        <v>93237</v>
      </c>
      <c r="F264" s="5">
        <f t="shared" si="20"/>
        <v>63.373073054022456</v>
      </c>
    </row>
    <row r="265" spans="1:7" ht="48" customHeight="1" x14ac:dyDescent="0.25">
      <c r="A265" s="53">
        <f t="shared" si="15"/>
        <v>208</v>
      </c>
      <c r="B265" s="102" t="s">
        <v>679</v>
      </c>
      <c r="C265" s="180" t="s">
        <v>260</v>
      </c>
      <c r="D265" s="58">
        <v>13</v>
      </c>
      <c r="E265" s="58">
        <v>13</v>
      </c>
      <c r="F265" s="5">
        <f t="shared" si="20"/>
        <v>100</v>
      </c>
    </row>
    <row r="266" spans="1:7" x14ac:dyDescent="0.25">
      <c r="A266" s="53">
        <f t="shared" si="15"/>
        <v>209</v>
      </c>
      <c r="B266" s="313" t="s">
        <v>261</v>
      </c>
      <c r="C266" s="313"/>
      <c r="D266" s="313"/>
      <c r="E266" s="313"/>
      <c r="F266" s="70">
        <f>AVERAGE(F269:F273)</f>
        <v>96.293436293436301</v>
      </c>
    </row>
    <row r="267" spans="1:7" x14ac:dyDescent="0.25">
      <c r="A267" s="53">
        <f t="shared" si="15"/>
        <v>210</v>
      </c>
      <c r="B267" s="275" t="s">
        <v>262</v>
      </c>
      <c r="C267" s="275"/>
      <c r="D267" s="275"/>
      <c r="E267" s="275"/>
      <c r="F267" s="275"/>
    </row>
    <row r="268" spans="1:7" ht="15.75" customHeight="1" x14ac:dyDescent="0.25">
      <c r="A268" s="53">
        <f t="shared" si="15"/>
        <v>211</v>
      </c>
      <c r="B268" s="275" t="s">
        <v>263</v>
      </c>
      <c r="C268" s="275"/>
      <c r="D268" s="275"/>
      <c r="E268" s="275"/>
      <c r="F268" s="275"/>
    </row>
    <row r="269" spans="1:7" ht="31.5" x14ac:dyDescent="0.25">
      <c r="A269" s="53">
        <f t="shared" si="15"/>
        <v>212</v>
      </c>
      <c r="B269" s="56" t="s">
        <v>264</v>
      </c>
      <c r="C269" s="180" t="s">
        <v>229</v>
      </c>
      <c r="D269" s="58">
        <v>110</v>
      </c>
      <c r="E269" s="58">
        <v>110</v>
      </c>
      <c r="F269" s="5">
        <f>E269*100/D269</f>
        <v>100</v>
      </c>
    </row>
    <row r="270" spans="1:7" ht="33" customHeight="1" x14ac:dyDescent="0.25">
      <c r="A270" s="53">
        <f t="shared" si="15"/>
        <v>213</v>
      </c>
      <c r="B270" s="56" t="s">
        <v>265</v>
      </c>
      <c r="C270" s="180" t="s">
        <v>216</v>
      </c>
      <c r="D270" s="5">
        <v>25.8</v>
      </c>
      <c r="E270" s="5">
        <v>25.8</v>
      </c>
      <c r="F270" s="5">
        <f>E270*100/D270</f>
        <v>100</v>
      </c>
    </row>
    <row r="271" spans="1:7" ht="47.25" x14ac:dyDescent="0.25">
      <c r="A271" s="53">
        <f t="shared" si="15"/>
        <v>214</v>
      </c>
      <c r="B271" s="56" t="s">
        <v>266</v>
      </c>
      <c r="C271" s="180" t="s">
        <v>267</v>
      </c>
      <c r="D271" s="58">
        <v>1036</v>
      </c>
      <c r="E271" s="58">
        <v>844</v>
      </c>
      <c r="F271" s="5">
        <f>E271*100/D271</f>
        <v>81.467181467181462</v>
      </c>
    </row>
    <row r="272" spans="1:7" ht="31.5" x14ac:dyDescent="0.25">
      <c r="A272" s="53">
        <f t="shared" si="15"/>
        <v>215</v>
      </c>
      <c r="B272" s="56" t="s">
        <v>268</v>
      </c>
      <c r="C272" s="180" t="s">
        <v>216</v>
      </c>
      <c r="D272" s="5">
        <v>14.9</v>
      </c>
      <c r="E272" s="5">
        <v>14.9</v>
      </c>
      <c r="F272" s="5">
        <f>E272*100/D272</f>
        <v>100</v>
      </c>
    </row>
    <row r="273" spans="1:7" ht="31.5" x14ac:dyDescent="0.25">
      <c r="A273" s="53">
        <f t="shared" si="15"/>
        <v>216</v>
      </c>
      <c r="B273" s="56" t="s">
        <v>269</v>
      </c>
      <c r="C273" s="104" t="s">
        <v>244</v>
      </c>
      <c r="D273" s="58">
        <v>6</v>
      </c>
      <c r="E273" s="58">
        <v>6</v>
      </c>
      <c r="F273" s="5">
        <f>E273*100/D273</f>
        <v>100</v>
      </c>
      <c r="G273" s="43"/>
    </row>
    <row r="274" spans="1:7" x14ac:dyDescent="0.25">
      <c r="A274" s="53">
        <f t="shared" si="15"/>
        <v>217</v>
      </c>
      <c r="B274" s="295" t="s">
        <v>270</v>
      </c>
      <c r="C274" s="295"/>
      <c r="D274" s="295"/>
      <c r="E274" s="295"/>
      <c r="F274" s="70">
        <f>AVERAGE(F277:F286)</f>
        <v>100</v>
      </c>
      <c r="G274" s="43"/>
    </row>
    <row r="275" spans="1:7" x14ac:dyDescent="0.25">
      <c r="A275" s="53">
        <f t="shared" si="15"/>
        <v>218</v>
      </c>
      <c r="B275" s="275" t="s">
        <v>680</v>
      </c>
      <c r="C275" s="275"/>
      <c r="D275" s="275"/>
      <c r="E275" s="275"/>
      <c r="F275" s="275"/>
      <c r="G275" s="43"/>
    </row>
    <row r="276" spans="1:7" x14ac:dyDescent="0.25">
      <c r="A276" s="53">
        <f t="shared" si="15"/>
        <v>219</v>
      </c>
      <c r="B276" s="275" t="s">
        <v>271</v>
      </c>
      <c r="C276" s="275"/>
      <c r="D276" s="275"/>
      <c r="E276" s="275"/>
      <c r="F276" s="275"/>
      <c r="G276" s="43"/>
    </row>
    <row r="277" spans="1:7" x14ac:dyDescent="0.25">
      <c r="A277" s="53">
        <f t="shared" si="15"/>
        <v>220</v>
      </c>
      <c r="B277" s="78" t="s">
        <v>272</v>
      </c>
      <c r="C277" s="57" t="s">
        <v>229</v>
      </c>
      <c r="D277" s="5">
        <v>307.2</v>
      </c>
      <c r="E277" s="5">
        <v>307.2</v>
      </c>
      <c r="F277" s="5">
        <f>E277*100/D277</f>
        <v>100</v>
      </c>
      <c r="G277" s="43"/>
    </row>
    <row r="278" spans="1:7" ht="15" customHeight="1" x14ac:dyDescent="0.25">
      <c r="A278" s="53">
        <f t="shared" si="15"/>
        <v>221</v>
      </c>
      <c r="B278" s="78" t="s">
        <v>273</v>
      </c>
      <c r="C278" s="57" t="s">
        <v>274</v>
      </c>
      <c r="D278" s="58">
        <v>15</v>
      </c>
      <c r="E278" s="58">
        <v>15</v>
      </c>
      <c r="F278" s="5">
        <f t="shared" ref="F278:F286" si="21">E278*100/D278</f>
        <v>100</v>
      </c>
      <c r="G278" s="43"/>
    </row>
    <row r="279" spans="1:7" ht="15.75" customHeight="1" x14ac:dyDescent="0.25">
      <c r="A279" s="53">
        <f t="shared" si="15"/>
        <v>222</v>
      </c>
      <c r="B279" s="78" t="s">
        <v>275</v>
      </c>
      <c r="C279" s="57" t="s">
        <v>216</v>
      </c>
      <c r="D279" s="5">
        <v>225</v>
      </c>
      <c r="E279" s="5">
        <v>225</v>
      </c>
      <c r="F279" s="5">
        <f t="shared" si="21"/>
        <v>100</v>
      </c>
      <c r="G279" s="43"/>
    </row>
    <row r="280" spans="1:7" ht="31.5" x14ac:dyDescent="0.25">
      <c r="A280" s="53">
        <f t="shared" si="15"/>
        <v>223</v>
      </c>
      <c r="B280" s="78" t="s">
        <v>276</v>
      </c>
      <c r="C280" s="57" t="s">
        <v>244</v>
      </c>
      <c r="D280" s="58">
        <v>26</v>
      </c>
      <c r="E280" s="58">
        <v>26</v>
      </c>
      <c r="F280" s="5">
        <f t="shared" si="21"/>
        <v>100</v>
      </c>
      <c r="G280" s="43"/>
    </row>
    <row r="281" spans="1:7" ht="33" customHeight="1" x14ac:dyDescent="0.25">
      <c r="A281" s="53">
        <f>A280+1</f>
        <v>224</v>
      </c>
      <c r="B281" s="78" t="s">
        <v>277</v>
      </c>
      <c r="C281" s="57" t="s">
        <v>210</v>
      </c>
      <c r="D281" s="58">
        <v>100</v>
      </c>
      <c r="E281" s="58">
        <v>100</v>
      </c>
      <c r="F281" s="5">
        <f t="shared" si="21"/>
        <v>100</v>
      </c>
      <c r="G281" s="43"/>
    </row>
    <row r="282" spans="1:7" ht="31.5" x14ac:dyDescent="0.25">
      <c r="A282" s="53">
        <f t="shared" si="15"/>
        <v>225</v>
      </c>
      <c r="B282" s="78" t="s">
        <v>681</v>
      </c>
      <c r="C282" s="57" t="s">
        <v>244</v>
      </c>
      <c r="D282" s="58">
        <v>109</v>
      </c>
      <c r="E282" s="58">
        <v>109</v>
      </c>
      <c r="F282" s="5">
        <f t="shared" si="21"/>
        <v>100</v>
      </c>
      <c r="G282" s="43"/>
    </row>
    <row r="283" spans="1:7" x14ac:dyDescent="0.25">
      <c r="A283" s="53">
        <f t="shared" si="15"/>
        <v>226</v>
      </c>
      <c r="B283" s="78" t="s">
        <v>278</v>
      </c>
      <c r="C283" s="57" t="s">
        <v>244</v>
      </c>
      <c r="D283" s="58">
        <v>29</v>
      </c>
      <c r="E283" s="58">
        <v>29</v>
      </c>
      <c r="F283" s="5">
        <f t="shared" si="21"/>
        <v>100</v>
      </c>
      <c r="G283" s="43"/>
    </row>
    <row r="284" spans="1:7" ht="47.25" x14ac:dyDescent="0.25">
      <c r="A284" s="53">
        <f t="shared" si="15"/>
        <v>227</v>
      </c>
      <c r="B284" s="184" t="s">
        <v>682</v>
      </c>
      <c r="C284" s="180" t="s">
        <v>244</v>
      </c>
      <c r="D284" s="58">
        <v>1</v>
      </c>
      <c r="E284" s="58">
        <v>1</v>
      </c>
      <c r="F284" s="5">
        <f t="shared" ref="F284" si="22">E284*100/D284</f>
        <v>100</v>
      </c>
      <c r="G284" s="43"/>
    </row>
    <row r="285" spans="1:7" ht="33" customHeight="1" x14ac:dyDescent="0.25">
      <c r="A285" s="53">
        <f>A283+1</f>
        <v>227</v>
      </c>
      <c r="B285" s="292" t="s">
        <v>683</v>
      </c>
      <c r="C285" s="293"/>
      <c r="D285" s="293"/>
      <c r="E285" s="293"/>
      <c r="F285" s="294"/>
      <c r="G285" s="43"/>
    </row>
    <row r="286" spans="1:7" ht="31.5" x14ac:dyDescent="0.25">
      <c r="A286" s="53">
        <f t="shared" si="15"/>
        <v>228</v>
      </c>
      <c r="B286" s="78" t="s">
        <v>684</v>
      </c>
      <c r="C286" s="57" t="s">
        <v>216</v>
      </c>
      <c r="D286" s="58">
        <v>36</v>
      </c>
      <c r="E286" s="58">
        <v>36</v>
      </c>
      <c r="F286" s="5">
        <f t="shared" si="21"/>
        <v>100</v>
      </c>
      <c r="G286" s="43"/>
    </row>
    <row r="287" spans="1:7" ht="31.5" customHeight="1" x14ac:dyDescent="0.25">
      <c r="A287" s="53">
        <f t="shared" si="15"/>
        <v>229</v>
      </c>
      <c r="B287" s="313" t="s">
        <v>279</v>
      </c>
      <c r="C287" s="313"/>
      <c r="D287" s="313"/>
      <c r="E287" s="313"/>
      <c r="F287" s="70">
        <f>AVERAGE(F290:F294)</f>
        <v>100</v>
      </c>
      <c r="G287" s="43"/>
    </row>
    <row r="288" spans="1:7" ht="16.5" customHeight="1" x14ac:dyDescent="0.25">
      <c r="A288" s="53">
        <f t="shared" si="15"/>
        <v>230</v>
      </c>
      <c r="B288" s="275" t="s">
        <v>280</v>
      </c>
      <c r="C288" s="275"/>
      <c r="D288" s="275"/>
      <c r="E288" s="275"/>
      <c r="F288" s="275"/>
      <c r="G288" s="43"/>
    </row>
    <row r="289" spans="1:7" ht="16.5" customHeight="1" x14ac:dyDescent="0.25">
      <c r="A289" s="53">
        <f t="shared" si="15"/>
        <v>231</v>
      </c>
      <c r="B289" s="275" t="s">
        <v>281</v>
      </c>
      <c r="C289" s="275"/>
      <c r="D289" s="275"/>
      <c r="E289" s="275"/>
      <c r="F289" s="275"/>
      <c r="G289" s="43"/>
    </row>
    <row r="290" spans="1:7" ht="31.5" x14ac:dyDescent="0.25">
      <c r="A290" s="53">
        <f t="shared" si="15"/>
        <v>232</v>
      </c>
      <c r="B290" s="56" t="s">
        <v>282</v>
      </c>
      <c r="C290" s="180" t="s">
        <v>216</v>
      </c>
      <c r="D290" s="58">
        <v>118</v>
      </c>
      <c r="E290" s="58">
        <v>118</v>
      </c>
      <c r="F290" s="5">
        <f>E290*100/D290</f>
        <v>100</v>
      </c>
      <c r="G290" s="43"/>
    </row>
    <row r="291" spans="1:7" x14ac:dyDescent="0.25">
      <c r="A291" s="53">
        <f t="shared" si="15"/>
        <v>233</v>
      </c>
      <c r="B291" s="275" t="s">
        <v>283</v>
      </c>
      <c r="C291" s="275"/>
      <c r="D291" s="275"/>
      <c r="E291" s="275"/>
      <c r="F291" s="275"/>
      <c r="G291" s="43"/>
    </row>
    <row r="292" spans="1:7" ht="31.5" x14ac:dyDescent="0.25">
      <c r="A292" s="53">
        <f t="shared" si="15"/>
        <v>234</v>
      </c>
      <c r="B292" s="56" t="s">
        <v>284</v>
      </c>
      <c r="C292" s="180" t="s">
        <v>210</v>
      </c>
      <c r="D292" s="58">
        <v>74</v>
      </c>
      <c r="E292" s="58">
        <v>74</v>
      </c>
      <c r="F292" s="5">
        <f>E292*100/D292</f>
        <v>100</v>
      </c>
      <c r="G292" s="43"/>
    </row>
    <row r="293" spans="1:7" ht="47.25" x14ac:dyDescent="0.25">
      <c r="A293" s="53">
        <f t="shared" si="15"/>
        <v>235</v>
      </c>
      <c r="B293" s="56" t="s">
        <v>285</v>
      </c>
      <c r="C293" s="180" t="s">
        <v>210</v>
      </c>
      <c r="D293" s="58">
        <v>45</v>
      </c>
      <c r="E293" s="58">
        <v>45</v>
      </c>
      <c r="F293" s="5">
        <f>E293*100/D293</f>
        <v>100</v>
      </c>
      <c r="G293" s="43"/>
    </row>
    <row r="294" spans="1:7" ht="31.5" x14ac:dyDescent="0.25">
      <c r="A294" s="53">
        <f t="shared" si="15"/>
        <v>236</v>
      </c>
      <c r="B294" s="56" t="s">
        <v>286</v>
      </c>
      <c r="C294" s="180" t="s">
        <v>210</v>
      </c>
      <c r="D294" s="58">
        <v>2</v>
      </c>
      <c r="E294" s="58">
        <v>2</v>
      </c>
      <c r="F294" s="5">
        <f>E294*100/D294</f>
        <v>100</v>
      </c>
      <c r="G294" s="43"/>
    </row>
    <row r="295" spans="1:7" ht="30.75" customHeight="1" x14ac:dyDescent="0.25">
      <c r="A295" s="53">
        <f t="shared" si="15"/>
        <v>237</v>
      </c>
      <c r="B295" s="295" t="s">
        <v>686</v>
      </c>
      <c r="C295" s="295"/>
      <c r="D295" s="295"/>
      <c r="E295" s="295"/>
      <c r="F295" s="70">
        <f>AVERAGE(F298:F308)</f>
        <v>100</v>
      </c>
      <c r="G295" s="43"/>
    </row>
    <row r="296" spans="1:7" x14ac:dyDescent="0.25">
      <c r="A296" s="53">
        <f t="shared" si="15"/>
        <v>238</v>
      </c>
      <c r="B296" s="275" t="s">
        <v>687</v>
      </c>
      <c r="C296" s="275"/>
      <c r="D296" s="275"/>
      <c r="E296" s="275"/>
      <c r="F296" s="275"/>
    </row>
    <row r="297" spans="1:7" ht="48" customHeight="1" x14ac:dyDescent="0.25">
      <c r="A297" s="53">
        <f t="shared" si="15"/>
        <v>239</v>
      </c>
      <c r="B297" s="275" t="s">
        <v>287</v>
      </c>
      <c r="C297" s="275"/>
      <c r="D297" s="275"/>
      <c r="E297" s="275"/>
      <c r="F297" s="275"/>
    </row>
    <row r="298" spans="1:7" ht="47.25" x14ac:dyDescent="0.25">
      <c r="A298" s="53">
        <f t="shared" si="15"/>
        <v>240</v>
      </c>
      <c r="B298" s="56" t="s">
        <v>688</v>
      </c>
      <c r="C298" s="180" t="s">
        <v>274</v>
      </c>
      <c r="D298" s="58">
        <v>10</v>
      </c>
      <c r="E298" s="58">
        <v>10</v>
      </c>
      <c r="F298" s="5">
        <f>E298*100/D298</f>
        <v>100</v>
      </c>
    </row>
    <row r="299" spans="1:7" ht="46.5" customHeight="1" x14ac:dyDescent="0.25">
      <c r="A299" s="53">
        <f t="shared" si="15"/>
        <v>241</v>
      </c>
      <c r="B299" s="56" t="s">
        <v>689</v>
      </c>
      <c r="C299" s="180" t="s">
        <v>244</v>
      </c>
      <c r="D299" s="58">
        <v>22</v>
      </c>
      <c r="E299" s="58">
        <v>22</v>
      </c>
      <c r="F299" s="5">
        <f>E299*100/D299</f>
        <v>100</v>
      </c>
    </row>
    <row r="300" spans="1:7" ht="63" x14ac:dyDescent="0.25">
      <c r="A300" s="53">
        <f t="shared" si="15"/>
        <v>242</v>
      </c>
      <c r="B300" s="56" t="s">
        <v>690</v>
      </c>
      <c r="C300" s="180" t="s">
        <v>244</v>
      </c>
      <c r="D300" s="58">
        <v>4</v>
      </c>
      <c r="E300" s="58">
        <v>4</v>
      </c>
      <c r="F300" s="5">
        <f>E300*100/D300</f>
        <v>100</v>
      </c>
    </row>
    <row r="301" spans="1:7" ht="47.25" x14ac:dyDescent="0.25">
      <c r="A301" s="53">
        <f t="shared" si="15"/>
        <v>243</v>
      </c>
      <c r="B301" s="102" t="s">
        <v>691</v>
      </c>
      <c r="C301" s="180" t="s">
        <v>210</v>
      </c>
      <c r="D301" s="58">
        <v>1</v>
      </c>
      <c r="E301" s="58">
        <v>1</v>
      </c>
      <c r="F301" s="5">
        <f>E301*100/D301</f>
        <v>100</v>
      </c>
    </row>
    <row r="302" spans="1:7" ht="47.25" customHeight="1" x14ac:dyDescent="0.25">
      <c r="A302" s="53">
        <f t="shared" si="15"/>
        <v>244</v>
      </c>
      <c r="B302" s="318" t="s">
        <v>693</v>
      </c>
      <c r="C302" s="319"/>
      <c r="D302" s="319"/>
      <c r="E302" s="319"/>
      <c r="F302" s="320"/>
    </row>
    <row r="303" spans="1:7" ht="63" x14ac:dyDescent="0.25">
      <c r="A303" s="53">
        <f t="shared" si="15"/>
        <v>245</v>
      </c>
      <c r="B303" s="102" t="s">
        <v>692</v>
      </c>
      <c r="C303" s="180" t="s">
        <v>244</v>
      </c>
      <c r="D303" s="58">
        <v>150</v>
      </c>
      <c r="E303" s="58">
        <v>150</v>
      </c>
      <c r="F303" s="5">
        <f>E303*100/D303</f>
        <v>100</v>
      </c>
    </row>
    <row r="304" spans="1:7" x14ac:dyDescent="0.25">
      <c r="A304" s="53">
        <f t="shared" si="15"/>
        <v>246</v>
      </c>
      <c r="B304" s="318" t="s">
        <v>288</v>
      </c>
      <c r="C304" s="319"/>
      <c r="D304" s="319"/>
      <c r="E304" s="319"/>
      <c r="F304" s="320"/>
    </row>
    <row r="305" spans="1:7" ht="31.5" x14ac:dyDescent="0.25">
      <c r="A305" s="53">
        <f t="shared" ref="A305:A308" si="23">A304+1</f>
        <v>247</v>
      </c>
      <c r="B305" s="102" t="s">
        <v>694</v>
      </c>
      <c r="C305" s="180" t="s">
        <v>244</v>
      </c>
      <c r="D305" s="58">
        <v>1</v>
      </c>
      <c r="E305" s="58">
        <v>1</v>
      </c>
      <c r="F305" s="5">
        <f>E305*100/D305</f>
        <v>100</v>
      </c>
    </row>
    <row r="306" spans="1:7" ht="31.5" x14ac:dyDescent="0.25">
      <c r="A306" s="53">
        <f t="shared" si="23"/>
        <v>248</v>
      </c>
      <c r="B306" s="102" t="s">
        <v>695</v>
      </c>
      <c r="C306" s="180" t="s">
        <v>244</v>
      </c>
      <c r="D306" s="58">
        <v>73</v>
      </c>
      <c r="E306" s="58">
        <v>73</v>
      </c>
      <c r="F306" s="5">
        <f t="shared" ref="F306:F308" si="24">E306*100/D306</f>
        <v>100</v>
      </c>
    </row>
    <row r="307" spans="1:7" ht="78.75" x14ac:dyDescent="0.25">
      <c r="A307" s="53">
        <f t="shared" si="23"/>
        <v>249</v>
      </c>
      <c r="B307" s="102" t="s">
        <v>696</v>
      </c>
      <c r="C307" s="180" t="s">
        <v>210</v>
      </c>
      <c r="D307" s="58">
        <v>7</v>
      </c>
      <c r="E307" s="58">
        <v>7</v>
      </c>
      <c r="F307" s="5">
        <f t="shared" si="24"/>
        <v>100</v>
      </c>
    </row>
    <row r="308" spans="1:7" ht="47.25" x14ac:dyDescent="0.25">
      <c r="A308" s="53">
        <f t="shared" si="23"/>
        <v>250</v>
      </c>
      <c r="B308" s="102" t="s">
        <v>697</v>
      </c>
      <c r="C308" s="180" t="s">
        <v>210</v>
      </c>
      <c r="D308" s="58">
        <v>93</v>
      </c>
      <c r="E308" s="58">
        <v>93</v>
      </c>
      <c r="F308" s="5">
        <f t="shared" si="24"/>
        <v>100</v>
      </c>
    </row>
    <row r="309" spans="1:7" x14ac:dyDescent="0.25">
      <c r="A309" s="53">
        <f>A303+1</f>
        <v>246</v>
      </c>
      <c r="B309" s="313" t="s">
        <v>289</v>
      </c>
      <c r="C309" s="313"/>
      <c r="D309" s="313"/>
      <c r="E309" s="313"/>
      <c r="F309" s="70">
        <f>AVERAGE(F312:F317)</f>
        <v>100</v>
      </c>
    </row>
    <row r="310" spans="1:7" ht="16.5" customHeight="1" x14ac:dyDescent="0.25">
      <c r="A310" s="53">
        <f t="shared" ref="A310:A349" si="25">A309+1</f>
        <v>247</v>
      </c>
      <c r="B310" s="275" t="s">
        <v>290</v>
      </c>
      <c r="C310" s="275"/>
      <c r="D310" s="275"/>
      <c r="E310" s="275"/>
      <c r="F310" s="275"/>
      <c r="G310" s="43"/>
    </row>
    <row r="311" spans="1:7" ht="16.5" customHeight="1" x14ac:dyDescent="0.25">
      <c r="A311" s="53">
        <f t="shared" si="25"/>
        <v>248</v>
      </c>
      <c r="B311" s="275" t="s">
        <v>291</v>
      </c>
      <c r="C311" s="275"/>
      <c r="D311" s="275"/>
      <c r="E311" s="275"/>
      <c r="F311" s="275"/>
      <c r="G311" s="43"/>
    </row>
    <row r="312" spans="1:7" ht="78.75" x14ac:dyDescent="0.25">
      <c r="A312" s="53">
        <f t="shared" si="25"/>
        <v>249</v>
      </c>
      <c r="B312" s="56" t="s">
        <v>292</v>
      </c>
      <c r="C312" s="180" t="s">
        <v>210</v>
      </c>
      <c r="D312" s="58">
        <v>39</v>
      </c>
      <c r="E312" s="58">
        <v>39</v>
      </c>
      <c r="F312" s="5">
        <f>E312*100/D312</f>
        <v>100</v>
      </c>
      <c r="G312" s="43"/>
    </row>
    <row r="313" spans="1:7" ht="48" customHeight="1" x14ac:dyDescent="0.25">
      <c r="A313" s="53">
        <f t="shared" si="25"/>
        <v>250</v>
      </c>
      <c r="B313" s="56" t="s">
        <v>698</v>
      </c>
      <c r="C313" s="180" t="s">
        <v>699</v>
      </c>
      <c r="D313" s="58">
        <v>2</v>
      </c>
      <c r="E313" s="58">
        <v>2</v>
      </c>
      <c r="F313" s="5">
        <f>E313/D313*100</f>
        <v>100</v>
      </c>
      <c r="G313" s="43"/>
    </row>
    <row r="314" spans="1:7" ht="126" customHeight="1" x14ac:dyDescent="0.25">
      <c r="A314" s="272">
        <f t="shared" si="25"/>
        <v>251</v>
      </c>
      <c r="B314" s="56" t="s">
        <v>701</v>
      </c>
      <c r="C314" s="181" t="s">
        <v>210</v>
      </c>
      <c r="D314" s="90">
        <v>0</v>
      </c>
      <c r="E314" s="90">
        <v>0</v>
      </c>
      <c r="F314" s="91">
        <v>100</v>
      </c>
      <c r="G314" s="43"/>
    </row>
    <row r="315" spans="1:7" ht="45" x14ac:dyDescent="0.25">
      <c r="A315" s="273"/>
      <c r="B315" s="105" t="s">
        <v>294</v>
      </c>
      <c r="C315" s="180" t="s">
        <v>210</v>
      </c>
      <c r="D315" s="58">
        <v>17</v>
      </c>
      <c r="E315" s="58">
        <v>17</v>
      </c>
      <c r="F315" s="5">
        <f>E315/D315*100</f>
        <v>100</v>
      </c>
      <c r="G315" s="43"/>
    </row>
    <row r="316" spans="1:7" ht="30" x14ac:dyDescent="0.25">
      <c r="A316" s="273"/>
      <c r="B316" s="105" t="s">
        <v>700</v>
      </c>
      <c r="C316" s="180" t="s">
        <v>216</v>
      </c>
      <c r="D316" s="58">
        <v>24</v>
      </c>
      <c r="E316" s="58">
        <v>24</v>
      </c>
      <c r="F316" s="5">
        <f>E316/D316*100</f>
        <v>100</v>
      </c>
      <c r="G316" s="43"/>
    </row>
    <row r="317" spans="1:7" ht="32.25" customHeight="1" x14ac:dyDescent="0.25">
      <c r="A317" s="274"/>
      <c r="B317" s="105" t="s">
        <v>295</v>
      </c>
      <c r="C317" s="180" t="s">
        <v>293</v>
      </c>
      <c r="D317" s="5">
        <v>3368.2</v>
      </c>
      <c r="E317" s="5">
        <v>3368.2</v>
      </c>
      <c r="F317" s="5">
        <f>E317/D317*100</f>
        <v>100</v>
      </c>
      <c r="G317" s="43"/>
    </row>
    <row r="318" spans="1:7" x14ac:dyDescent="0.25">
      <c r="A318" s="53">
        <f>A314+1</f>
        <v>252</v>
      </c>
      <c r="B318" s="313" t="s">
        <v>296</v>
      </c>
      <c r="C318" s="313"/>
      <c r="D318" s="313"/>
      <c r="E318" s="313"/>
      <c r="F318" s="70">
        <f>AVERAGE(F321:F325)</f>
        <v>100</v>
      </c>
      <c r="G318" s="43"/>
    </row>
    <row r="319" spans="1:7" ht="16.5" customHeight="1" x14ac:dyDescent="0.25">
      <c r="A319" s="53">
        <f>A318+1</f>
        <v>253</v>
      </c>
      <c r="B319" s="275" t="s">
        <v>297</v>
      </c>
      <c r="C319" s="275"/>
      <c r="D319" s="275"/>
      <c r="E319" s="275"/>
      <c r="F319" s="275"/>
      <c r="G319" s="43"/>
    </row>
    <row r="320" spans="1:7" x14ac:dyDescent="0.25">
      <c r="A320" s="53">
        <f t="shared" si="25"/>
        <v>254</v>
      </c>
      <c r="B320" s="275" t="s">
        <v>298</v>
      </c>
      <c r="C320" s="275"/>
      <c r="D320" s="275"/>
      <c r="E320" s="275"/>
      <c r="F320" s="275"/>
      <c r="G320" s="43"/>
    </row>
    <row r="321" spans="1:8" ht="32.25" customHeight="1" x14ac:dyDescent="0.25">
      <c r="A321" s="53">
        <f t="shared" si="25"/>
        <v>255</v>
      </c>
      <c r="B321" s="306" t="s">
        <v>702</v>
      </c>
      <c r="C321" s="180" t="s">
        <v>299</v>
      </c>
      <c r="D321" s="58">
        <v>10</v>
      </c>
      <c r="E321" s="58">
        <v>10</v>
      </c>
      <c r="F321" s="5">
        <f>E321*100/D321</f>
        <v>100</v>
      </c>
      <c r="G321" s="43"/>
    </row>
    <row r="322" spans="1:8" x14ac:dyDescent="0.25">
      <c r="A322" s="53">
        <f t="shared" si="25"/>
        <v>256</v>
      </c>
      <c r="B322" s="298"/>
      <c r="C322" s="180" t="s">
        <v>300</v>
      </c>
      <c r="D322" s="58">
        <v>2753</v>
      </c>
      <c r="E322" s="58">
        <v>2753</v>
      </c>
      <c r="F322" s="5">
        <f t="shared" ref="F322:F325" si="26">E322*100/D322</f>
        <v>100</v>
      </c>
      <c r="G322" s="43"/>
    </row>
    <row r="323" spans="1:8" ht="63.75" customHeight="1" x14ac:dyDescent="0.25">
      <c r="A323" s="53">
        <f t="shared" si="25"/>
        <v>257</v>
      </c>
      <c r="B323" s="106" t="s">
        <v>703</v>
      </c>
      <c r="C323" s="180" t="s">
        <v>274</v>
      </c>
      <c r="D323" s="5">
        <v>15.6</v>
      </c>
      <c r="E323" s="5">
        <v>15.6</v>
      </c>
      <c r="F323" s="5">
        <f t="shared" si="26"/>
        <v>100</v>
      </c>
      <c r="G323" s="43"/>
    </row>
    <row r="324" spans="1:8" ht="63.75" customHeight="1" x14ac:dyDescent="0.25">
      <c r="A324" s="53">
        <f t="shared" si="25"/>
        <v>258</v>
      </c>
      <c r="B324" s="106" t="s">
        <v>704</v>
      </c>
      <c r="C324" s="180" t="s">
        <v>210</v>
      </c>
      <c r="D324" s="58">
        <v>4</v>
      </c>
      <c r="E324" s="58">
        <v>4</v>
      </c>
      <c r="F324" s="5">
        <f t="shared" si="26"/>
        <v>100</v>
      </c>
      <c r="G324" s="43"/>
    </row>
    <row r="325" spans="1:8" ht="31.5" x14ac:dyDescent="0.25">
      <c r="A325" s="53">
        <f t="shared" si="25"/>
        <v>259</v>
      </c>
      <c r="B325" s="106" t="s">
        <v>705</v>
      </c>
      <c r="C325" s="180" t="s">
        <v>210</v>
      </c>
      <c r="D325" s="58">
        <v>20</v>
      </c>
      <c r="E325" s="58">
        <v>20</v>
      </c>
      <c r="F325" s="5">
        <f t="shared" si="26"/>
        <v>100</v>
      </c>
      <c r="G325" s="43"/>
    </row>
    <row r="326" spans="1:8" ht="33" customHeight="1" x14ac:dyDescent="0.25">
      <c r="A326" s="53">
        <f t="shared" si="25"/>
        <v>260</v>
      </c>
      <c r="B326" s="313" t="s">
        <v>301</v>
      </c>
      <c r="C326" s="313"/>
      <c r="D326" s="313"/>
      <c r="E326" s="313"/>
      <c r="F326" s="70">
        <f>AVERAGE(F329:F330)</f>
        <v>100</v>
      </c>
      <c r="G326" s="43"/>
    </row>
    <row r="327" spans="1:8" ht="31.5" customHeight="1" x14ac:dyDescent="0.25">
      <c r="A327" s="53">
        <f t="shared" si="25"/>
        <v>261</v>
      </c>
      <c r="B327" s="275" t="s">
        <v>302</v>
      </c>
      <c r="C327" s="275"/>
      <c r="D327" s="275"/>
      <c r="E327" s="275"/>
      <c r="F327" s="275"/>
      <c r="G327" s="43"/>
    </row>
    <row r="328" spans="1:8" ht="63.75" customHeight="1" x14ac:dyDescent="0.25">
      <c r="A328" s="53">
        <f t="shared" si="25"/>
        <v>262</v>
      </c>
      <c r="B328" s="275" t="s">
        <v>303</v>
      </c>
      <c r="C328" s="275"/>
      <c r="D328" s="275"/>
      <c r="E328" s="275"/>
      <c r="F328" s="275"/>
      <c r="G328" s="107"/>
      <c r="H328" s="107"/>
    </row>
    <row r="329" spans="1:8" ht="33.75" customHeight="1" x14ac:dyDescent="0.25">
      <c r="A329" s="53">
        <f t="shared" si="25"/>
        <v>263</v>
      </c>
      <c r="B329" s="210" t="s">
        <v>706</v>
      </c>
      <c r="C329" s="209" t="s">
        <v>210</v>
      </c>
      <c r="D329" s="58">
        <v>1</v>
      </c>
      <c r="E329" s="58">
        <v>1</v>
      </c>
      <c r="F329" s="5">
        <f>E329*100/D329</f>
        <v>100</v>
      </c>
      <c r="G329" s="107"/>
      <c r="H329" s="107"/>
    </row>
    <row r="330" spans="1:8" ht="63" x14ac:dyDescent="0.25">
      <c r="A330" s="53">
        <f t="shared" si="25"/>
        <v>264</v>
      </c>
      <c r="B330" s="56" t="s">
        <v>707</v>
      </c>
      <c r="C330" s="209" t="s">
        <v>210</v>
      </c>
      <c r="D330" s="215">
        <v>2</v>
      </c>
      <c r="E330" s="58">
        <v>2</v>
      </c>
      <c r="F330" s="5">
        <f>E330*100/D330</f>
        <v>100</v>
      </c>
      <c r="G330" s="107"/>
      <c r="H330" s="107"/>
    </row>
    <row r="331" spans="1:8" x14ac:dyDescent="0.25">
      <c r="A331" s="53">
        <f t="shared" si="25"/>
        <v>265</v>
      </c>
      <c r="B331" s="295" t="s">
        <v>304</v>
      </c>
      <c r="C331" s="295"/>
      <c r="D331" s="295"/>
      <c r="E331" s="295"/>
      <c r="F331" s="70">
        <f>AVERAGE(F334:F340)</f>
        <v>100</v>
      </c>
    </row>
    <row r="332" spans="1:8" ht="31.5" customHeight="1" x14ac:dyDescent="0.25">
      <c r="A332" s="53">
        <f t="shared" si="25"/>
        <v>266</v>
      </c>
      <c r="B332" s="275" t="s">
        <v>305</v>
      </c>
      <c r="C332" s="275"/>
      <c r="D332" s="275"/>
      <c r="E332" s="275"/>
      <c r="F332" s="275"/>
    </row>
    <row r="333" spans="1:8" ht="16.5" customHeight="1" x14ac:dyDescent="0.25">
      <c r="A333" s="53">
        <f t="shared" si="25"/>
        <v>267</v>
      </c>
      <c r="B333" s="275" t="s">
        <v>306</v>
      </c>
      <c r="C333" s="275"/>
      <c r="D333" s="275"/>
      <c r="E333" s="275"/>
      <c r="F333" s="275"/>
    </row>
    <row r="334" spans="1:8" ht="63" x14ac:dyDescent="0.25">
      <c r="A334" s="53">
        <f t="shared" si="25"/>
        <v>268</v>
      </c>
      <c r="B334" s="56" t="s">
        <v>307</v>
      </c>
      <c r="C334" s="180" t="s">
        <v>200</v>
      </c>
      <c r="D334" s="58">
        <v>10</v>
      </c>
      <c r="E334" s="58">
        <v>10</v>
      </c>
      <c r="F334" s="5">
        <f>E334*100/D334</f>
        <v>100</v>
      </c>
    </row>
    <row r="335" spans="1:8" ht="31.5" x14ac:dyDescent="0.25">
      <c r="A335" s="272">
        <f t="shared" si="25"/>
        <v>269</v>
      </c>
      <c r="B335" s="56" t="s">
        <v>708</v>
      </c>
      <c r="C335" s="181"/>
      <c r="D335" s="90"/>
      <c r="E335" s="90"/>
      <c r="F335" s="91"/>
    </row>
    <row r="336" spans="1:8" x14ac:dyDescent="0.25">
      <c r="A336" s="273"/>
      <c r="B336" s="56" t="s">
        <v>709</v>
      </c>
      <c r="C336" s="180" t="s">
        <v>244</v>
      </c>
      <c r="D336" s="58">
        <v>4</v>
      </c>
      <c r="E336" s="58">
        <v>4</v>
      </c>
      <c r="F336" s="5">
        <f t="shared" ref="F336:F338" si="27">E336*100/D336</f>
        <v>100</v>
      </c>
    </row>
    <row r="337" spans="1:6" ht="31.5" x14ac:dyDescent="0.25">
      <c r="A337" s="273"/>
      <c r="B337" s="56" t="s">
        <v>711</v>
      </c>
      <c r="C337" s="180" t="s">
        <v>244</v>
      </c>
      <c r="D337" s="58">
        <v>1</v>
      </c>
      <c r="E337" s="58">
        <v>1</v>
      </c>
      <c r="F337" s="5">
        <f t="shared" si="27"/>
        <v>100</v>
      </c>
    </row>
    <row r="338" spans="1:6" x14ac:dyDescent="0.25">
      <c r="A338" s="274"/>
      <c r="B338" s="56" t="s">
        <v>710</v>
      </c>
      <c r="C338" s="180" t="s">
        <v>244</v>
      </c>
      <c r="D338" s="58">
        <v>17</v>
      </c>
      <c r="E338" s="58">
        <v>17</v>
      </c>
      <c r="F338" s="5">
        <f t="shared" si="27"/>
        <v>100</v>
      </c>
    </row>
    <row r="339" spans="1:6" ht="16.5" customHeight="1" x14ac:dyDescent="0.25">
      <c r="A339" s="53">
        <f>A335+1</f>
        <v>270</v>
      </c>
      <c r="B339" s="275" t="s">
        <v>713</v>
      </c>
      <c r="C339" s="275"/>
      <c r="D339" s="275"/>
      <c r="E339" s="275"/>
      <c r="F339" s="275"/>
    </row>
    <row r="340" spans="1:6" ht="31.5" x14ac:dyDescent="0.25">
      <c r="A340" s="53">
        <f>A339+1</f>
        <v>271</v>
      </c>
      <c r="B340" s="106" t="s">
        <v>712</v>
      </c>
      <c r="C340" s="180" t="s">
        <v>699</v>
      </c>
      <c r="D340" s="58">
        <v>1</v>
      </c>
      <c r="E340" s="58">
        <v>1</v>
      </c>
      <c r="F340" s="5">
        <f>E340*100/D340</f>
        <v>100</v>
      </c>
    </row>
    <row r="341" spans="1:6" ht="48.75" customHeight="1" x14ac:dyDescent="0.25">
      <c r="A341" s="53">
        <f t="shared" si="25"/>
        <v>272</v>
      </c>
      <c r="B341" s="295" t="s">
        <v>308</v>
      </c>
      <c r="C341" s="295"/>
      <c r="D341" s="295"/>
      <c r="E341" s="295"/>
      <c r="F341" s="70">
        <f>AVERAGE(F344:F349)</f>
        <v>79.823166023166024</v>
      </c>
    </row>
    <row r="342" spans="1:6" ht="32.25" customHeight="1" x14ac:dyDescent="0.25">
      <c r="A342" s="53">
        <f t="shared" si="25"/>
        <v>273</v>
      </c>
      <c r="B342" s="275" t="s">
        <v>309</v>
      </c>
      <c r="C342" s="275"/>
      <c r="D342" s="275"/>
      <c r="E342" s="275"/>
      <c r="F342" s="275"/>
    </row>
    <row r="343" spans="1:6" x14ac:dyDescent="0.25">
      <c r="A343" s="53">
        <f t="shared" si="25"/>
        <v>274</v>
      </c>
      <c r="B343" s="275" t="s">
        <v>310</v>
      </c>
      <c r="C343" s="275"/>
      <c r="D343" s="275"/>
      <c r="E343" s="275"/>
      <c r="F343" s="275"/>
    </row>
    <row r="344" spans="1:6" ht="32.25" customHeight="1" x14ac:dyDescent="0.25">
      <c r="A344" s="53">
        <f t="shared" si="25"/>
        <v>275</v>
      </c>
      <c r="B344" s="56" t="s">
        <v>311</v>
      </c>
      <c r="C344" s="180" t="s">
        <v>210</v>
      </c>
      <c r="D344" s="58">
        <v>370</v>
      </c>
      <c r="E344" s="58">
        <v>233</v>
      </c>
      <c r="F344" s="5">
        <f t="shared" ref="F344:F349" si="28">E344*100/D344</f>
        <v>62.972972972972975</v>
      </c>
    </row>
    <row r="345" spans="1:6" ht="32.25" customHeight="1" x14ac:dyDescent="0.25">
      <c r="A345" s="53">
        <f t="shared" si="25"/>
        <v>276</v>
      </c>
      <c r="B345" s="56" t="s">
        <v>715</v>
      </c>
      <c r="C345" s="180" t="s">
        <v>210</v>
      </c>
      <c r="D345" s="58">
        <v>350</v>
      </c>
      <c r="E345" s="58">
        <v>212</v>
      </c>
      <c r="F345" s="5">
        <f t="shared" si="28"/>
        <v>60.571428571428569</v>
      </c>
    </row>
    <row r="346" spans="1:6" ht="16.5" customHeight="1" x14ac:dyDescent="0.25">
      <c r="A346" s="53">
        <f t="shared" si="25"/>
        <v>277</v>
      </c>
      <c r="B346" s="106" t="s">
        <v>714</v>
      </c>
      <c r="C346" s="180" t="s">
        <v>312</v>
      </c>
      <c r="D346" s="58">
        <v>350</v>
      </c>
      <c r="E346" s="58">
        <v>212</v>
      </c>
      <c r="F346" s="5">
        <f t="shared" si="28"/>
        <v>60.571428571428569</v>
      </c>
    </row>
    <row r="347" spans="1:6" ht="15.75" customHeight="1" x14ac:dyDescent="0.25">
      <c r="A347" s="53">
        <f t="shared" si="25"/>
        <v>278</v>
      </c>
      <c r="B347" s="106" t="s">
        <v>716</v>
      </c>
      <c r="C347" s="180" t="s">
        <v>210</v>
      </c>
      <c r="D347" s="58">
        <v>200</v>
      </c>
      <c r="E347" s="58">
        <v>230</v>
      </c>
      <c r="F347" s="5">
        <f t="shared" si="28"/>
        <v>115</v>
      </c>
    </row>
    <row r="348" spans="1:6" x14ac:dyDescent="0.25">
      <c r="A348" s="53">
        <f t="shared" si="25"/>
        <v>279</v>
      </c>
      <c r="B348" s="275" t="s">
        <v>313</v>
      </c>
      <c r="C348" s="275"/>
      <c r="D348" s="275"/>
      <c r="E348" s="275"/>
      <c r="F348" s="275"/>
    </row>
    <row r="349" spans="1:6" ht="47.25" x14ac:dyDescent="0.25">
      <c r="A349" s="53">
        <f t="shared" si="25"/>
        <v>280</v>
      </c>
      <c r="B349" s="106" t="s">
        <v>717</v>
      </c>
      <c r="C349" s="180" t="s">
        <v>312</v>
      </c>
      <c r="D349" s="58">
        <v>12</v>
      </c>
      <c r="E349" s="58">
        <v>12</v>
      </c>
      <c r="F349" s="5">
        <f t="shared" si="28"/>
        <v>100</v>
      </c>
    </row>
    <row r="350" spans="1:6" ht="33.75" customHeight="1" x14ac:dyDescent="0.25">
      <c r="A350" s="51" t="s">
        <v>59</v>
      </c>
      <c r="B350" s="280" t="str">
        <f>'Финансовое обеспечение'!B412:E412</f>
        <v>Муниципальная программа «Обеспечение функционирования жилищного хозяйства в Каменск-Уральском городском округе на 2025-2030 годы»</v>
      </c>
      <c r="C350" s="281"/>
      <c r="D350" s="281"/>
      <c r="E350" s="282"/>
      <c r="F350" s="52">
        <f>AVERAGE(F354:F361,F363:F369)</f>
        <v>100</v>
      </c>
    </row>
    <row r="351" spans="1:6" s="43" customFormat="1" ht="32.25" customHeight="1" x14ac:dyDescent="0.25">
      <c r="A351" s="53">
        <f>A349+1</f>
        <v>281</v>
      </c>
      <c r="B351" s="321" t="s">
        <v>718</v>
      </c>
      <c r="C351" s="322"/>
      <c r="D351" s="322"/>
      <c r="E351" s="323"/>
      <c r="F351" s="70">
        <f>AVERAGE(F354:F361)</f>
        <v>100</v>
      </c>
    </row>
    <row r="352" spans="1:6" ht="99" customHeight="1" x14ac:dyDescent="0.25">
      <c r="A352" s="53">
        <f t="shared" ref="A352:A371" si="29">A351+1</f>
        <v>282</v>
      </c>
      <c r="B352" s="275" t="s">
        <v>719</v>
      </c>
      <c r="C352" s="275"/>
      <c r="D352" s="275"/>
      <c r="E352" s="275"/>
      <c r="F352" s="275"/>
    </row>
    <row r="353" spans="1:7" ht="48.75" customHeight="1" x14ac:dyDescent="0.25">
      <c r="A353" s="53">
        <f t="shared" si="29"/>
        <v>283</v>
      </c>
      <c r="B353" s="275" t="s">
        <v>720</v>
      </c>
      <c r="C353" s="275"/>
      <c r="D353" s="275"/>
      <c r="E353" s="275"/>
      <c r="F353" s="275"/>
      <c r="G353" s="43"/>
    </row>
    <row r="354" spans="1:7" ht="66" customHeight="1" x14ac:dyDescent="0.25">
      <c r="A354" s="53">
        <f t="shared" si="29"/>
        <v>284</v>
      </c>
      <c r="B354" s="56" t="s">
        <v>314</v>
      </c>
      <c r="C354" s="195" t="s">
        <v>315</v>
      </c>
      <c r="D354" s="58">
        <v>35040</v>
      </c>
      <c r="E354" s="58">
        <v>35040</v>
      </c>
      <c r="F354" s="5">
        <f>E354*100/D354</f>
        <v>100</v>
      </c>
      <c r="G354" s="43"/>
    </row>
    <row r="355" spans="1:7" ht="64.5" customHeight="1" x14ac:dyDescent="0.25">
      <c r="A355" s="53">
        <f t="shared" si="29"/>
        <v>285</v>
      </c>
      <c r="B355" s="275" t="s">
        <v>721</v>
      </c>
      <c r="C355" s="275"/>
      <c r="D355" s="275"/>
      <c r="E355" s="275"/>
      <c r="F355" s="275"/>
      <c r="G355" s="43"/>
    </row>
    <row r="356" spans="1:7" ht="32.25" customHeight="1" x14ac:dyDescent="0.25">
      <c r="A356" s="53">
        <f>A355+1</f>
        <v>286</v>
      </c>
      <c r="B356" s="275" t="s">
        <v>316</v>
      </c>
      <c r="C356" s="275"/>
      <c r="D356" s="275"/>
      <c r="E356" s="275"/>
      <c r="F356" s="275"/>
      <c r="G356" s="43"/>
    </row>
    <row r="357" spans="1:7" ht="64.5" customHeight="1" x14ac:dyDescent="0.25">
      <c r="A357" s="53">
        <f>A356+1</f>
        <v>287</v>
      </c>
      <c r="B357" s="56" t="s">
        <v>317</v>
      </c>
      <c r="C357" s="195" t="s">
        <v>130</v>
      </c>
      <c r="D357" s="58">
        <v>765</v>
      </c>
      <c r="E357" s="58">
        <v>765</v>
      </c>
      <c r="F357" s="5">
        <f>E357*100/D357</f>
        <v>100</v>
      </c>
      <c r="G357" s="43"/>
    </row>
    <row r="358" spans="1:7" ht="33" customHeight="1" x14ac:dyDescent="0.25">
      <c r="A358" s="53">
        <f t="shared" si="29"/>
        <v>288</v>
      </c>
      <c r="B358" s="275" t="s">
        <v>722</v>
      </c>
      <c r="C358" s="275"/>
      <c r="D358" s="275"/>
      <c r="E358" s="275"/>
      <c r="F358" s="275"/>
      <c r="G358" s="43"/>
    </row>
    <row r="359" spans="1:7" ht="32.25" customHeight="1" x14ac:dyDescent="0.25">
      <c r="A359" s="53">
        <f>A358+1</f>
        <v>289</v>
      </c>
      <c r="B359" s="275" t="s">
        <v>723</v>
      </c>
      <c r="C359" s="275"/>
      <c r="D359" s="275"/>
      <c r="E359" s="275"/>
      <c r="F359" s="275"/>
      <c r="G359" s="43"/>
    </row>
    <row r="360" spans="1:7" ht="98.25" customHeight="1" x14ac:dyDescent="0.25">
      <c r="A360" s="53">
        <f>A359+1</f>
        <v>290</v>
      </c>
      <c r="B360" s="56" t="s">
        <v>724</v>
      </c>
      <c r="C360" s="195" t="s">
        <v>107</v>
      </c>
      <c r="D360" s="5">
        <v>1557.3</v>
      </c>
      <c r="E360" s="5">
        <v>1557.3</v>
      </c>
      <c r="F360" s="5">
        <f>E360*100/D360</f>
        <v>100</v>
      </c>
      <c r="G360" s="43"/>
    </row>
    <row r="361" spans="1:7" ht="81" customHeight="1" x14ac:dyDescent="0.25">
      <c r="A361" s="53">
        <f>A360+1</f>
        <v>291</v>
      </c>
      <c r="B361" s="56" t="s">
        <v>725</v>
      </c>
      <c r="C361" s="195" t="s">
        <v>210</v>
      </c>
      <c r="D361" s="58">
        <v>7208</v>
      </c>
      <c r="E361" s="58">
        <v>7208</v>
      </c>
      <c r="F361" s="5">
        <f>E361*100/D361</f>
        <v>100</v>
      </c>
      <c r="G361" s="43"/>
    </row>
    <row r="362" spans="1:7" ht="17.25" customHeight="1" x14ac:dyDescent="0.25">
      <c r="A362" s="53">
        <f>A357+1</f>
        <v>288</v>
      </c>
      <c r="B362" s="321" t="s">
        <v>318</v>
      </c>
      <c r="C362" s="322"/>
      <c r="D362" s="322"/>
      <c r="E362" s="323"/>
      <c r="F362" s="70">
        <f>AVERAGE(F363:F369)</f>
        <v>100</v>
      </c>
      <c r="G362" s="43"/>
    </row>
    <row r="363" spans="1:7" ht="33" customHeight="1" x14ac:dyDescent="0.25">
      <c r="A363" s="53">
        <f>A362+1</f>
        <v>289</v>
      </c>
      <c r="B363" s="275" t="s">
        <v>319</v>
      </c>
      <c r="C363" s="275"/>
      <c r="D363" s="275"/>
      <c r="E363" s="275"/>
      <c r="F363" s="275"/>
      <c r="G363" s="43"/>
    </row>
    <row r="364" spans="1:7" ht="48.75" customHeight="1" x14ac:dyDescent="0.25">
      <c r="A364" s="53">
        <f>A363+1</f>
        <v>290</v>
      </c>
      <c r="B364" s="275" t="s">
        <v>320</v>
      </c>
      <c r="C364" s="275"/>
      <c r="D364" s="275"/>
      <c r="E364" s="275"/>
      <c r="F364" s="275"/>
      <c r="G364" s="43"/>
    </row>
    <row r="365" spans="1:7" ht="63.75" customHeight="1" x14ac:dyDescent="0.25">
      <c r="A365" s="53">
        <f t="shared" si="29"/>
        <v>291</v>
      </c>
      <c r="B365" s="197" t="s">
        <v>321</v>
      </c>
      <c r="C365" s="195" t="s">
        <v>244</v>
      </c>
      <c r="D365" s="58">
        <v>4</v>
      </c>
      <c r="E365" s="58">
        <v>4</v>
      </c>
      <c r="F365" s="5">
        <f>E365*100/D365</f>
        <v>100</v>
      </c>
      <c r="G365" s="43"/>
    </row>
    <row r="366" spans="1:7" ht="33" customHeight="1" x14ac:dyDescent="0.25">
      <c r="A366" s="53">
        <f>A365+1</f>
        <v>292</v>
      </c>
      <c r="B366" s="275" t="s">
        <v>726</v>
      </c>
      <c r="C366" s="275"/>
      <c r="D366" s="275"/>
      <c r="E366" s="275"/>
      <c r="F366" s="275"/>
      <c r="G366" s="43"/>
    </row>
    <row r="367" spans="1:7" ht="33.75" customHeight="1" x14ac:dyDescent="0.25">
      <c r="A367" s="53">
        <f>A366+1</f>
        <v>293</v>
      </c>
      <c r="B367" s="275" t="s">
        <v>727</v>
      </c>
      <c r="C367" s="275"/>
      <c r="D367" s="275"/>
      <c r="E367" s="275"/>
      <c r="F367" s="275"/>
      <c r="G367" s="43"/>
    </row>
    <row r="368" spans="1:7" ht="33.75" customHeight="1" x14ac:dyDescent="0.25">
      <c r="A368" s="53">
        <f t="shared" si="29"/>
        <v>294</v>
      </c>
      <c r="B368" s="197" t="s">
        <v>728</v>
      </c>
      <c r="C368" s="195" t="s">
        <v>244</v>
      </c>
      <c r="D368" s="58">
        <v>8</v>
      </c>
      <c r="E368" s="58">
        <v>8</v>
      </c>
      <c r="F368" s="5">
        <f>E368*100/D368</f>
        <v>100</v>
      </c>
      <c r="G368" s="43"/>
    </row>
    <row r="369" spans="1:199" ht="33.75" customHeight="1" x14ac:dyDescent="0.25">
      <c r="A369" s="53">
        <f t="shared" si="29"/>
        <v>295</v>
      </c>
      <c r="B369" s="197" t="s">
        <v>729</v>
      </c>
      <c r="C369" s="195" t="s">
        <v>244</v>
      </c>
      <c r="D369" s="58">
        <v>2</v>
      </c>
      <c r="E369" s="58">
        <v>2</v>
      </c>
      <c r="F369" s="5">
        <f>E369*100/D369</f>
        <v>100</v>
      </c>
      <c r="G369" s="43"/>
    </row>
    <row r="370" spans="1:199" ht="31.5" customHeight="1" x14ac:dyDescent="0.25">
      <c r="A370" s="53">
        <f>A365+1</f>
        <v>292</v>
      </c>
      <c r="B370" s="313" t="s">
        <v>322</v>
      </c>
      <c r="C370" s="313"/>
      <c r="D370" s="313"/>
      <c r="E370" s="313"/>
      <c r="F370" s="211" t="s">
        <v>323</v>
      </c>
      <c r="G370" s="54"/>
      <c r="H370" s="54"/>
      <c r="I370" s="54"/>
      <c r="J370" s="54"/>
      <c r="K370" s="54"/>
      <c r="L370" s="54"/>
      <c r="M370" s="54"/>
      <c r="N370" s="54"/>
      <c r="O370" s="54"/>
      <c r="P370" s="54"/>
      <c r="Q370" s="54"/>
      <c r="R370" s="54"/>
      <c r="S370" s="54"/>
      <c r="T370" s="54"/>
      <c r="U370" s="54"/>
      <c r="V370" s="54"/>
      <c r="W370" s="54"/>
      <c r="X370" s="54"/>
      <c r="Y370" s="54"/>
      <c r="Z370" s="54"/>
      <c r="AA370" s="54"/>
      <c r="AB370" s="54"/>
      <c r="AC370" s="54"/>
      <c r="AD370" s="54"/>
      <c r="AE370" s="54"/>
      <c r="AF370" s="54"/>
      <c r="AG370" s="54"/>
      <c r="AH370" s="54"/>
      <c r="AI370" s="54"/>
      <c r="AJ370" s="54"/>
      <c r="AK370" s="54"/>
      <c r="AL370" s="54"/>
      <c r="AM370" s="54"/>
      <c r="AN370" s="54"/>
      <c r="AO370" s="54"/>
      <c r="AP370" s="54"/>
      <c r="AQ370" s="54"/>
      <c r="AR370" s="54"/>
      <c r="AS370" s="54"/>
      <c r="AT370" s="54"/>
      <c r="AU370" s="54"/>
      <c r="AV370" s="54"/>
      <c r="AW370" s="54"/>
      <c r="AX370" s="54"/>
      <c r="AY370" s="54"/>
      <c r="AZ370" s="54"/>
      <c r="BA370" s="54"/>
      <c r="BB370" s="54"/>
      <c r="BC370" s="54"/>
      <c r="BD370" s="54"/>
      <c r="BE370" s="54"/>
      <c r="BF370" s="54"/>
      <c r="BG370" s="54"/>
      <c r="BH370" s="54"/>
      <c r="BI370" s="54"/>
      <c r="BJ370" s="54"/>
      <c r="BK370" s="54"/>
      <c r="BL370" s="54"/>
      <c r="BM370" s="54"/>
      <c r="BN370" s="54"/>
      <c r="BO370" s="54"/>
      <c r="BP370" s="54"/>
      <c r="BQ370" s="54"/>
      <c r="BR370" s="54"/>
      <c r="BS370" s="54"/>
      <c r="BT370" s="54"/>
      <c r="BU370" s="54"/>
      <c r="BV370" s="54"/>
      <c r="BW370" s="54"/>
      <c r="BX370" s="54"/>
      <c r="BY370" s="54"/>
      <c r="BZ370" s="54"/>
      <c r="CA370" s="54"/>
      <c r="CB370" s="54"/>
      <c r="CC370" s="54"/>
      <c r="CD370" s="54"/>
      <c r="CE370" s="54"/>
      <c r="CF370" s="54"/>
      <c r="CG370" s="54"/>
      <c r="CH370" s="54"/>
      <c r="CI370" s="54"/>
      <c r="CJ370" s="54"/>
      <c r="CK370" s="54"/>
      <c r="CL370" s="54"/>
      <c r="CM370" s="54"/>
      <c r="CN370" s="54"/>
      <c r="CO370" s="54"/>
      <c r="CP370" s="54"/>
      <c r="CQ370" s="54"/>
      <c r="CR370" s="54"/>
      <c r="CS370" s="54"/>
      <c r="CT370" s="54"/>
      <c r="CU370" s="54"/>
      <c r="CV370" s="54"/>
      <c r="CW370" s="54"/>
      <c r="CX370" s="54"/>
      <c r="CY370" s="54"/>
      <c r="CZ370" s="54"/>
      <c r="DA370" s="54"/>
      <c r="DB370" s="54"/>
      <c r="DC370" s="54"/>
      <c r="DD370" s="54"/>
      <c r="DE370" s="54"/>
      <c r="DF370" s="54"/>
      <c r="DG370" s="54"/>
      <c r="DH370" s="54"/>
      <c r="DI370" s="54"/>
      <c r="DJ370" s="54"/>
      <c r="DK370" s="54"/>
      <c r="DL370" s="54"/>
      <c r="DM370" s="54"/>
      <c r="DN370" s="54"/>
      <c r="DO370" s="54"/>
      <c r="DP370" s="54"/>
      <c r="DQ370" s="54"/>
      <c r="DR370" s="54"/>
      <c r="DS370" s="54"/>
      <c r="DT370" s="54"/>
      <c r="DU370" s="54"/>
      <c r="DV370" s="54"/>
      <c r="DW370" s="54"/>
      <c r="DX370" s="54"/>
      <c r="DY370" s="54"/>
      <c r="DZ370" s="54"/>
      <c r="EA370" s="54"/>
      <c r="EB370" s="54"/>
      <c r="EC370" s="54"/>
      <c r="ED370" s="54"/>
      <c r="EE370" s="54"/>
      <c r="EF370" s="54"/>
      <c r="EG370" s="54"/>
      <c r="EH370" s="54"/>
      <c r="EI370" s="54"/>
      <c r="EJ370" s="54"/>
      <c r="EK370" s="54"/>
      <c r="EL370" s="54"/>
      <c r="EM370" s="54"/>
      <c r="EN370" s="54"/>
      <c r="EO370" s="54"/>
      <c r="EP370" s="54"/>
      <c r="EQ370" s="54"/>
      <c r="ER370" s="54"/>
      <c r="ES370" s="54"/>
      <c r="ET370" s="54"/>
      <c r="EU370" s="54"/>
      <c r="EV370" s="54"/>
      <c r="EW370" s="54"/>
      <c r="EX370" s="54"/>
      <c r="EY370" s="54"/>
      <c r="EZ370" s="54"/>
      <c r="FA370" s="54"/>
      <c r="FB370" s="54"/>
      <c r="FC370" s="54"/>
      <c r="FD370" s="54"/>
      <c r="FE370" s="54"/>
      <c r="FF370" s="54"/>
      <c r="FG370" s="54"/>
      <c r="FH370" s="54"/>
      <c r="FI370" s="54"/>
      <c r="FJ370" s="54"/>
      <c r="FK370" s="54"/>
      <c r="FL370" s="54"/>
      <c r="FM370" s="54"/>
      <c r="FN370" s="54"/>
      <c r="FO370" s="54"/>
      <c r="FP370" s="54"/>
      <c r="FQ370" s="54"/>
      <c r="FR370" s="54"/>
      <c r="FS370" s="54"/>
      <c r="FT370" s="54"/>
      <c r="FU370" s="54"/>
      <c r="FV370" s="54"/>
      <c r="FW370" s="54"/>
      <c r="FX370" s="54"/>
      <c r="FY370" s="54"/>
      <c r="FZ370" s="54"/>
      <c r="GA370" s="54"/>
      <c r="GB370" s="54"/>
      <c r="GC370" s="54"/>
      <c r="GD370" s="54"/>
      <c r="GE370" s="54"/>
      <c r="GF370" s="54"/>
      <c r="GG370" s="54"/>
      <c r="GH370" s="54"/>
      <c r="GI370" s="54"/>
      <c r="GJ370" s="54"/>
      <c r="GK370" s="54"/>
      <c r="GL370" s="54"/>
      <c r="GM370" s="54"/>
      <c r="GN370" s="54"/>
      <c r="GO370" s="54"/>
      <c r="GP370" s="54"/>
      <c r="GQ370" s="54"/>
    </row>
    <row r="371" spans="1:199" x14ac:dyDescent="0.25">
      <c r="A371" s="53">
        <f t="shared" si="29"/>
        <v>293</v>
      </c>
      <c r="B371" s="56" t="s">
        <v>147</v>
      </c>
      <c r="C371" s="108" t="s">
        <v>20</v>
      </c>
      <c r="D371" s="108" t="s">
        <v>20</v>
      </c>
      <c r="E371" s="108" t="s">
        <v>20</v>
      </c>
      <c r="F371" s="212" t="s">
        <v>20</v>
      </c>
      <c r="G371" s="54"/>
      <c r="H371" s="54"/>
      <c r="I371" s="54"/>
      <c r="J371" s="54"/>
      <c r="K371" s="54"/>
      <c r="L371" s="54"/>
      <c r="M371" s="54"/>
      <c r="N371" s="54"/>
      <c r="O371" s="54"/>
      <c r="P371" s="54"/>
      <c r="Q371" s="54"/>
      <c r="R371" s="54"/>
      <c r="S371" s="54"/>
      <c r="T371" s="54"/>
      <c r="U371" s="54"/>
      <c r="V371" s="54"/>
      <c r="W371" s="54"/>
      <c r="X371" s="54"/>
      <c r="Y371" s="54"/>
      <c r="Z371" s="54"/>
      <c r="AA371" s="54"/>
      <c r="AB371" s="54"/>
      <c r="AC371" s="54"/>
      <c r="AD371" s="54"/>
      <c r="AE371" s="54"/>
      <c r="AF371" s="54"/>
      <c r="AG371" s="54"/>
      <c r="AH371" s="54"/>
      <c r="AI371" s="54"/>
      <c r="AJ371" s="54"/>
      <c r="AK371" s="54"/>
      <c r="AL371" s="54"/>
      <c r="AM371" s="54"/>
      <c r="AN371" s="54"/>
      <c r="AO371" s="54"/>
      <c r="AP371" s="54"/>
      <c r="AQ371" s="54"/>
      <c r="AR371" s="54"/>
      <c r="AS371" s="54"/>
      <c r="AT371" s="54"/>
      <c r="AU371" s="54"/>
      <c r="AV371" s="54"/>
      <c r="AW371" s="54"/>
      <c r="AX371" s="54"/>
      <c r="AY371" s="54"/>
      <c r="AZ371" s="54"/>
      <c r="BA371" s="54"/>
      <c r="BB371" s="54"/>
      <c r="BC371" s="54"/>
      <c r="BD371" s="54"/>
      <c r="BE371" s="54"/>
      <c r="BF371" s="54"/>
      <c r="BG371" s="54"/>
      <c r="BH371" s="54"/>
      <c r="BI371" s="54"/>
      <c r="BJ371" s="54"/>
      <c r="BK371" s="54"/>
      <c r="BL371" s="54"/>
      <c r="BM371" s="54"/>
      <c r="BN371" s="54"/>
      <c r="BO371" s="54"/>
      <c r="BP371" s="54"/>
      <c r="BQ371" s="54"/>
      <c r="BR371" s="54"/>
      <c r="BS371" s="54"/>
      <c r="BT371" s="54"/>
      <c r="BU371" s="54"/>
      <c r="BV371" s="54"/>
      <c r="BW371" s="54"/>
      <c r="BX371" s="54"/>
      <c r="BY371" s="54"/>
      <c r="BZ371" s="54"/>
      <c r="CA371" s="54"/>
      <c r="CB371" s="54"/>
      <c r="CC371" s="54"/>
      <c r="CD371" s="54"/>
      <c r="CE371" s="54"/>
      <c r="CF371" s="54"/>
      <c r="CG371" s="54"/>
      <c r="CH371" s="54"/>
      <c r="CI371" s="54"/>
      <c r="CJ371" s="54"/>
      <c r="CK371" s="54"/>
      <c r="CL371" s="54"/>
      <c r="CM371" s="54"/>
      <c r="CN371" s="54"/>
      <c r="CO371" s="54"/>
      <c r="CP371" s="54"/>
      <c r="CQ371" s="54"/>
      <c r="CR371" s="54"/>
      <c r="CS371" s="54"/>
      <c r="CT371" s="54"/>
      <c r="CU371" s="54"/>
      <c r="CV371" s="54"/>
      <c r="CW371" s="54"/>
      <c r="CX371" s="54"/>
      <c r="CY371" s="54"/>
      <c r="CZ371" s="54"/>
      <c r="DA371" s="54"/>
      <c r="DB371" s="54"/>
      <c r="DC371" s="54"/>
      <c r="DD371" s="54"/>
      <c r="DE371" s="54"/>
      <c r="DF371" s="54"/>
      <c r="DG371" s="54"/>
      <c r="DH371" s="54"/>
      <c r="DI371" s="54"/>
      <c r="DJ371" s="54"/>
      <c r="DK371" s="54"/>
      <c r="DL371" s="54"/>
      <c r="DM371" s="54"/>
      <c r="DN371" s="54"/>
      <c r="DO371" s="54"/>
      <c r="DP371" s="54"/>
      <c r="DQ371" s="54"/>
      <c r="DR371" s="54"/>
      <c r="DS371" s="54"/>
      <c r="DT371" s="54"/>
      <c r="DU371" s="54"/>
      <c r="DV371" s="54"/>
      <c r="DW371" s="54"/>
      <c r="DX371" s="54"/>
      <c r="DY371" s="54"/>
      <c r="DZ371" s="54"/>
      <c r="EA371" s="54"/>
      <c r="EB371" s="54"/>
      <c r="EC371" s="54"/>
      <c r="ED371" s="54"/>
      <c r="EE371" s="54"/>
      <c r="EF371" s="54"/>
      <c r="EG371" s="54"/>
      <c r="EH371" s="54"/>
      <c r="EI371" s="54"/>
      <c r="EJ371" s="54"/>
      <c r="EK371" s="54"/>
      <c r="EL371" s="54"/>
      <c r="EM371" s="54"/>
      <c r="EN371" s="54"/>
      <c r="EO371" s="54"/>
      <c r="EP371" s="54"/>
      <c r="EQ371" s="54"/>
      <c r="ER371" s="54"/>
      <c r="ES371" s="54"/>
      <c r="ET371" s="54"/>
      <c r="EU371" s="54"/>
      <c r="EV371" s="54"/>
      <c r="EW371" s="54"/>
      <c r="EX371" s="54"/>
      <c r="EY371" s="54"/>
      <c r="EZ371" s="54"/>
      <c r="FA371" s="54"/>
      <c r="FB371" s="54"/>
      <c r="FC371" s="54"/>
      <c r="FD371" s="54"/>
      <c r="FE371" s="54"/>
      <c r="FF371" s="54"/>
      <c r="FG371" s="54"/>
      <c r="FH371" s="54"/>
      <c r="FI371" s="54"/>
      <c r="FJ371" s="54"/>
      <c r="FK371" s="54"/>
      <c r="FL371" s="54"/>
      <c r="FM371" s="54"/>
      <c r="FN371" s="54"/>
      <c r="FO371" s="54"/>
      <c r="FP371" s="54"/>
      <c r="FQ371" s="54"/>
      <c r="FR371" s="54"/>
      <c r="FS371" s="54"/>
      <c r="FT371" s="54"/>
      <c r="FU371" s="54"/>
      <c r="FV371" s="54"/>
      <c r="FW371" s="54"/>
      <c r="FX371" s="54"/>
      <c r="FY371" s="54"/>
      <c r="FZ371" s="54"/>
      <c r="GA371" s="54"/>
      <c r="GB371" s="54"/>
      <c r="GC371" s="54"/>
      <c r="GD371" s="54"/>
      <c r="GE371" s="54"/>
      <c r="GF371" s="54"/>
      <c r="GG371" s="54"/>
      <c r="GH371" s="54"/>
      <c r="GI371" s="54"/>
      <c r="GJ371" s="54"/>
      <c r="GK371" s="54"/>
      <c r="GL371" s="54"/>
      <c r="GM371" s="54"/>
      <c r="GN371" s="54"/>
      <c r="GO371" s="54"/>
      <c r="GP371" s="54"/>
      <c r="GQ371" s="54"/>
    </row>
    <row r="372" spans="1:199" ht="32.25" customHeight="1" x14ac:dyDescent="0.25">
      <c r="A372" s="68" t="s">
        <v>63</v>
      </c>
      <c r="B372" s="297" t="str">
        <f>'Финансовое обеспечение'!B445:E445</f>
        <v>Муниципальная программа «Развитие сферы культуры  в Каменск-Уральском городском округе на 2025-2030 годы»</v>
      </c>
      <c r="C372" s="297"/>
      <c r="D372" s="297"/>
      <c r="E372" s="297"/>
      <c r="F372" s="52">
        <f>AVERAGE(F375:F393)</f>
        <v>101.17790788714306</v>
      </c>
      <c r="G372" s="43"/>
    </row>
    <row r="373" spans="1:199" s="43" customFormat="1" ht="31.5" customHeight="1" x14ac:dyDescent="0.25">
      <c r="A373" s="69">
        <f>A371+1</f>
        <v>294</v>
      </c>
      <c r="B373" s="275" t="s">
        <v>324</v>
      </c>
      <c r="C373" s="275"/>
      <c r="D373" s="275"/>
      <c r="E373" s="275"/>
      <c r="F373" s="275"/>
    </row>
    <row r="374" spans="1:199" x14ac:dyDescent="0.25">
      <c r="A374" s="69">
        <f t="shared" ref="A374:A392" si="30">A373+1</f>
        <v>295</v>
      </c>
      <c r="B374" s="275" t="s">
        <v>325</v>
      </c>
      <c r="C374" s="275"/>
      <c r="D374" s="275"/>
      <c r="E374" s="275"/>
      <c r="F374" s="275"/>
      <c r="G374" s="43"/>
    </row>
    <row r="375" spans="1:199" ht="110.25" x14ac:dyDescent="0.25">
      <c r="A375" s="69">
        <f t="shared" si="30"/>
        <v>296</v>
      </c>
      <c r="B375" s="184" t="s">
        <v>608</v>
      </c>
      <c r="C375" s="180" t="s">
        <v>100</v>
      </c>
      <c r="D375" s="58">
        <v>13</v>
      </c>
      <c r="E375" s="58">
        <v>13</v>
      </c>
      <c r="F375" s="5">
        <f>E375*100/D375</f>
        <v>100</v>
      </c>
      <c r="G375" s="43"/>
    </row>
    <row r="376" spans="1:199" x14ac:dyDescent="0.25">
      <c r="A376" s="69">
        <f t="shared" si="30"/>
        <v>297</v>
      </c>
      <c r="B376" s="292" t="s">
        <v>326</v>
      </c>
      <c r="C376" s="293"/>
      <c r="D376" s="293"/>
      <c r="E376" s="293"/>
      <c r="F376" s="294"/>
    </row>
    <row r="377" spans="1:199" x14ac:dyDescent="0.25">
      <c r="A377" s="69">
        <f t="shared" si="30"/>
        <v>298</v>
      </c>
      <c r="B377" s="56" t="s">
        <v>609</v>
      </c>
      <c r="C377" s="180" t="s">
        <v>327</v>
      </c>
      <c r="D377" s="222">
        <v>118.60299999999999</v>
      </c>
      <c r="E377" s="222">
        <v>118.60299999999999</v>
      </c>
      <c r="F377" s="5">
        <f>E377*100/D377</f>
        <v>100</v>
      </c>
      <c r="G377" s="43"/>
    </row>
    <row r="378" spans="1:199" ht="15.75" customHeight="1" x14ac:dyDescent="0.25">
      <c r="A378" s="69">
        <f t="shared" si="30"/>
        <v>299</v>
      </c>
      <c r="B378" s="56" t="s">
        <v>610</v>
      </c>
      <c r="C378" s="180" t="s">
        <v>327</v>
      </c>
      <c r="D378" s="222">
        <v>136.87299999999999</v>
      </c>
      <c r="E378" s="222">
        <v>136.87299999999999</v>
      </c>
      <c r="F378" s="5">
        <f>E378*100/D378</f>
        <v>100</v>
      </c>
    </row>
    <row r="379" spans="1:199" x14ac:dyDescent="0.25">
      <c r="A379" s="69">
        <f t="shared" si="30"/>
        <v>300</v>
      </c>
      <c r="B379" s="56" t="s">
        <v>611</v>
      </c>
      <c r="C379" s="180" t="s">
        <v>327</v>
      </c>
      <c r="D379" s="208">
        <v>997.21</v>
      </c>
      <c r="E379" s="208">
        <v>994.49</v>
      </c>
      <c r="F379" s="5">
        <f>E379*100/D379</f>
        <v>99.727238996801077</v>
      </c>
    </row>
    <row r="380" spans="1:199" ht="47.25" customHeight="1" x14ac:dyDescent="0.25">
      <c r="A380" s="69">
        <f t="shared" si="30"/>
        <v>301</v>
      </c>
      <c r="B380" s="56" t="s">
        <v>612</v>
      </c>
      <c r="C380" s="180" t="s">
        <v>327</v>
      </c>
      <c r="D380" s="208">
        <v>1279.76</v>
      </c>
      <c r="E380" s="208">
        <v>1279.76</v>
      </c>
      <c r="F380" s="5">
        <f>E380*100/D380</f>
        <v>100</v>
      </c>
    </row>
    <row r="381" spans="1:199" ht="31.5" x14ac:dyDescent="0.25">
      <c r="A381" s="69">
        <f t="shared" si="30"/>
        <v>302</v>
      </c>
      <c r="B381" s="56" t="s">
        <v>613</v>
      </c>
      <c r="C381" s="180" t="s">
        <v>100</v>
      </c>
      <c r="D381" s="58">
        <v>175</v>
      </c>
      <c r="E381" s="58">
        <v>182</v>
      </c>
      <c r="F381" s="5">
        <f>E381*100/D381</f>
        <v>104</v>
      </c>
    </row>
    <row r="382" spans="1:199" ht="94.5" x14ac:dyDescent="0.25">
      <c r="A382" s="69">
        <f t="shared" si="30"/>
        <v>303</v>
      </c>
      <c r="B382" s="56" t="s">
        <v>614</v>
      </c>
      <c r="C382" s="180" t="s">
        <v>100</v>
      </c>
      <c r="D382" s="58">
        <v>10</v>
      </c>
      <c r="E382" s="58">
        <v>12</v>
      </c>
      <c r="F382" s="5">
        <f t="shared" ref="F382:F393" si="31">E382*100/D382</f>
        <v>120</v>
      </c>
      <c r="O382" s="109"/>
    </row>
    <row r="383" spans="1:199" ht="63" x14ac:dyDescent="0.25">
      <c r="A383" s="69">
        <f t="shared" si="30"/>
        <v>304</v>
      </c>
      <c r="B383" s="56" t="s">
        <v>615</v>
      </c>
      <c r="C383" s="180" t="s">
        <v>89</v>
      </c>
      <c r="D383" s="58">
        <v>290</v>
      </c>
      <c r="E383" s="58">
        <v>282</v>
      </c>
      <c r="F383" s="5">
        <f t="shared" si="31"/>
        <v>97.241379310344826</v>
      </c>
      <c r="O383" s="110"/>
    </row>
    <row r="384" spans="1:199" ht="78.75" x14ac:dyDescent="0.25">
      <c r="A384" s="69">
        <f t="shared" si="30"/>
        <v>305</v>
      </c>
      <c r="B384" s="56" t="s">
        <v>616</v>
      </c>
      <c r="C384" s="180" t="s">
        <v>89</v>
      </c>
      <c r="D384" s="58">
        <v>230</v>
      </c>
      <c r="E384" s="58">
        <v>230</v>
      </c>
      <c r="F384" s="5">
        <f t="shared" si="31"/>
        <v>100</v>
      </c>
      <c r="O384" s="110"/>
    </row>
    <row r="385" spans="1:15" x14ac:dyDescent="0.25">
      <c r="A385" s="69">
        <f t="shared" si="30"/>
        <v>306</v>
      </c>
      <c r="B385" s="275" t="s">
        <v>329</v>
      </c>
      <c r="C385" s="275"/>
      <c r="D385" s="275"/>
      <c r="E385" s="275"/>
      <c r="F385" s="275"/>
      <c r="O385" s="110"/>
    </row>
    <row r="386" spans="1:15" ht="78.75" customHeight="1" x14ac:dyDescent="0.25">
      <c r="A386" s="69">
        <f t="shared" si="30"/>
        <v>307</v>
      </c>
      <c r="B386" s="56" t="s">
        <v>622</v>
      </c>
      <c r="C386" s="180" t="s">
        <v>89</v>
      </c>
      <c r="D386" s="230">
        <v>10</v>
      </c>
      <c r="E386" s="58">
        <v>10</v>
      </c>
      <c r="F386" s="5">
        <f t="shared" si="31"/>
        <v>100</v>
      </c>
      <c r="O386" s="110"/>
    </row>
    <row r="387" spans="1:15" ht="63" x14ac:dyDescent="0.25">
      <c r="A387" s="69">
        <f t="shared" si="30"/>
        <v>308</v>
      </c>
      <c r="B387" s="56" t="s">
        <v>621</v>
      </c>
      <c r="C387" s="180" t="s">
        <v>101</v>
      </c>
      <c r="D387" s="230">
        <v>100</v>
      </c>
      <c r="E387" s="5">
        <v>101.2</v>
      </c>
      <c r="F387" s="5">
        <f t="shared" si="31"/>
        <v>101.2</v>
      </c>
      <c r="O387" s="110"/>
    </row>
    <row r="388" spans="1:15" ht="94.5" x14ac:dyDescent="0.25">
      <c r="A388" s="69">
        <f t="shared" si="30"/>
        <v>309</v>
      </c>
      <c r="B388" s="56" t="s">
        <v>620</v>
      </c>
      <c r="C388" s="180" t="s">
        <v>606</v>
      </c>
      <c r="D388" s="230">
        <v>20</v>
      </c>
      <c r="E388" s="5">
        <v>19.100000000000001</v>
      </c>
      <c r="F388" s="5">
        <f t="shared" si="31"/>
        <v>95.500000000000014</v>
      </c>
      <c r="O388" s="110"/>
    </row>
    <row r="389" spans="1:15" ht="33" customHeight="1" x14ac:dyDescent="0.25">
      <c r="A389" s="69">
        <f t="shared" si="30"/>
        <v>310</v>
      </c>
      <c r="B389" s="275" t="s">
        <v>330</v>
      </c>
      <c r="C389" s="275"/>
      <c r="D389" s="275"/>
      <c r="E389" s="275"/>
      <c r="F389" s="275"/>
      <c r="O389" s="109"/>
    </row>
    <row r="390" spans="1:15" ht="94.5" x14ac:dyDescent="0.25">
      <c r="A390" s="69">
        <f t="shared" si="30"/>
        <v>311</v>
      </c>
      <c r="B390" s="56" t="s">
        <v>619</v>
      </c>
      <c r="C390" s="180" t="s">
        <v>328</v>
      </c>
      <c r="D390" s="230">
        <v>9</v>
      </c>
      <c r="E390" s="58">
        <v>9</v>
      </c>
      <c r="F390" s="5">
        <f t="shared" si="31"/>
        <v>100</v>
      </c>
      <c r="G390" s="43"/>
      <c r="O390" s="110"/>
    </row>
    <row r="391" spans="1:15" ht="16.5" customHeight="1" x14ac:dyDescent="0.25">
      <c r="A391" s="69">
        <f t="shared" si="30"/>
        <v>312</v>
      </c>
      <c r="B391" s="275" t="s">
        <v>331</v>
      </c>
      <c r="C391" s="275"/>
      <c r="D391" s="275"/>
      <c r="E391" s="275"/>
      <c r="F391" s="275"/>
    </row>
    <row r="392" spans="1:15" ht="47.25" x14ac:dyDescent="0.25">
      <c r="A392" s="69">
        <f t="shared" si="30"/>
        <v>313</v>
      </c>
      <c r="B392" s="56" t="s">
        <v>617</v>
      </c>
      <c r="C392" s="180" t="s">
        <v>154</v>
      </c>
      <c r="D392" s="230">
        <v>407.5</v>
      </c>
      <c r="E392" s="5">
        <v>407.5</v>
      </c>
      <c r="F392" s="5">
        <f t="shared" si="31"/>
        <v>100</v>
      </c>
    </row>
    <row r="393" spans="1:15" ht="31.5" x14ac:dyDescent="0.25">
      <c r="A393" s="69">
        <f>A392+1</f>
        <v>314</v>
      </c>
      <c r="B393" s="56" t="s">
        <v>618</v>
      </c>
      <c r="C393" s="180" t="s">
        <v>100</v>
      </c>
      <c r="D393" s="230">
        <v>2</v>
      </c>
      <c r="E393" s="58">
        <v>2</v>
      </c>
      <c r="F393" s="5">
        <f t="shared" si="31"/>
        <v>100</v>
      </c>
    </row>
    <row r="394" spans="1:15" ht="32.25" customHeight="1" x14ac:dyDescent="0.25">
      <c r="A394" s="51" t="s">
        <v>68</v>
      </c>
      <c r="B394" s="324" t="str">
        <f>'Финансовое обеспечение'!B528:E528</f>
        <v>Муниципальная программа «Развитие физической культуры и спорта в Каменск-Уральском городском округе на 2025-2030 годы»</v>
      </c>
      <c r="C394" s="324"/>
      <c r="D394" s="324"/>
      <c r="E394" s="324"/>
      <c r="F394" s="52">
        <f>AVERAGE(F397:F430)</f>
        <v>102.84928514945558</v>
      </c>
    </row>
    <row r="395" spans="1:15" s="43" customFormat="1" ht="33" customHeight="1" x14ac:dyDescent="0.25">
      <c r="A395" s="53">
        <f>A393+1</f>
        <v>315</v>
      </c>
      <c r="B395" s="275" t="s">
        <v>332</v>
      </c>
      <c r="C395" s="275"/>
      <c r="D395" s="275"/>
      <c r="E395" s="275"/>
      <c r="F395" s="275"/>
    </row>
    <row r="396" spans="1:15" x14ac:dyDescent="0.25">
      <c r="A396" s="53">
        <f>A395+1</f>
        <v>316</v>
      </c>
      <c r="B396" s="275" t="s">
        <v>623</v>
      </c>
      <c r="C396" s="275"/>
      <c r="D396" s="275"/>
      <c r="E396" s="275"/>
      <c r="F396" s="275"/>
    </row>
    <row r="397" spans="1:15" ht="31.5" x14ac:dyDescent="0.25">
      <c r="A397" s="53">
        <f>A396+1</f>
        <v>317</v>
      </c>
      <c r="B397" s="56" t="s">
        <v>333</v>
      </c>
      <c r="C397" s="217" t="s">
        <v>96</v>
      </c>
      <c r="D397" s="79">
        <v>63.3</v>
      </c>
      <c r="E397" s="79">
        <v>63.3</v>
      </c>
      <c r="F397" s="5">
        <f t="shared" ref="F397:F404" si="32">E397*100/D397</f>
        <v>100</v>
      </c>
    </row>
    <row r="398" spans="1:15" ht="63" x14ac:dyDescent="0.25">
      <c r="A398" s="53">
        <f>A397+1</f>
        <v>318</v>
      </c>
      <c r="B398" s="56" t="s">
        <v>334</v>
      </c>
      <c r="C398" s="217" t="s">
        <v>96</v>
      </c>
      <c r="D398" s="79">
        <v>87.9</v>
      </c>
      <c r="E398" s="79">
        <v>91.2</v>
      </c>
      <c r="F398" s="5">
        <f t="shared" si="32"/>
        <v>103.75426621160409</v>
      </c>
    </row>
    <row r="399" spans="1:15" ht="78.75" x14ac:dyDescent="0.25">
      <c r="A399" s="53">
        <f>A398+1</f>
        <v>319</v>
      </c>
      <c r="B399" s="56" t="s">
        <v>335</v>
      </c>
      <c r="C399" s="217" t="s">
        <v>96</v>
      </c>
      <c r="D399" s="5">
        <v>58.3</v>
      </c>
      <c r="E399" s="71">
        <v>59.8</v>
      </c>
      <c r="F399" s="5">
        <f t="shared" si="32"/>
        <v>102.5728987993139</v>
      </c>
    </row>
    <row r="400" spans="1:15" ht="78.75" x14ac:dyDescent="0.25">
      <c r="A400" s="53">
        <f t="shared" ref="A400:A429" si="33">A399+1</f>
        <v>320</v>
      </c>
      <c r="B400" s="56" t="s">
        <v>336</v>
      </c>
      <c r="C400" s="217" t="s">
        <v>96</v>
      </c>
      <c r="D400" s="5">
        <v>29.2</v>
      </c>
      <c r="E400" s="71">
        <v>31.7</v>
      </c>
      <c r="F400" s="5">
        <f t="shared" si="32"/>
        <v>108.56164383561644</v>
      </c>
    </row>
    <row r="401" spans="1:6" ht="47.25" x14ac:dyDescent="0.25">
      <c r="A401" s="53">
        <f t="shared" si="33"/>
        <v>321</v>
      </c>
      <c r="B401" s="56" t="s">
        <v>337</v>
      </c>
      <c r="C401" s="217" t="s">
        <v>96</v>
      </c>
      <c r="D401" s="5">
        <v>60.8</v>
      </c>
      <c r="E401" s="71">
        <v>66.400000000000006</v>
      </c>
      <c r="F401" s="5">
        <f t="shared" si="32"/>
        <v>109.21052631578949</v>
      </c>
    </row>
    <row r="402" spans="1:6" ht="47.25" x14ac:dyDescent="0.25">
      <c r="A402" s="53">
        <f t="shared" si="33"/>
        <v>322</v>
      </c>
      <c r="B402" s="56" t="s">
        <v>338</v>
      </c>
      <c r="C402" s="217" t="s">
        <v>96</v>
      </c>
      <c r="D402" s="5">
        <v>45.3</v>
      </c>
      <c r="E402" s="71">
        <v>48.5</v>
      </c>
      <c r="F402" s="5">
        <f t="shared" si="32"/>
        <v>107.06401766004416</v>
      </c>
    </row>
    <row r="403" spans="1:6" ht="63" customHeight="1" x14ac:dyDescent="0.25">
      <c r="A403" s="53">
        <f t="shared" si="33"/>
        <v>323</v>
      </c>
      <c r="B403" s="56" t="s">
        <v>339</v>
      </c>
      <c r="C403" s="217" t="s">
        <v>100</v>
      </c>
      <c r="D403" s="58">
        <v>440</v>
      </c>
      <c r="E403" s="59">
        <v>473</v>
      </c>
      <c r="F403" s="5">
        <f t="shared" si="32"/>
        <v>107.5</v>
      </c>
    </row>
    <row r="404" spans="1:6" ht="31.5" x14ac:dyDescent="0.25">
      <c r="A404" s="53">
        <f t="shared" si="33"/>
        <v>324</v>
      </c>
      <c r="B404" s="56" t="s">
        <v>340</v>
      </c>
      <c r="C404" s="217" t="s">
        <v>341</v>
      </c>
      <c r="D404" s="58">
        <v>19380</v>
      </c>
      <c r="E404" s="59">
        <v>20051</v>
      </c>
      <c r="F404" s="5">
        <f t="shared" si="32"/>
        <v>103.46233230134159</v>
      </c>
    </row>
    <row r="405" spans="1:6" ht="48" customHeight="1" x14ac:dyDescent="0.25">
      <c r="A405" s="53">
        <f t="shared" si="33"/>
        <v>325</v>
      </c>
      <c r="B405" s="275" t="s">
        <v>342</v>
      </c>
      <c r="C405" s="275"/>
      <c r="D405" s="275"/>
      <c r="E405" s="275"/>
      <c r="F405" s="275"/>
    </row>
    <row r="406" spans="1:6" ht="94.5" x14ac:dyDescent="0.25">
      <c r="A406" s="53">
        <f t="shared" si="33"/>
        <v>326</v>
      </c>
      <c r="B406" s="56" t="s">
        <v>343</v>
      </c>
      <c r="C406" s="217" t="s">
        <v>101</v>
      </c>
      <c r="D406" s="5">
        <v>19</v>
      </c>
      <c r="E406" s="71">
        <v>23.8</v>
      </c>
      <c r="F406" s="5">
        <f>E406*100/D406</f>
        <v>125.26315789473684</v>
      </c>
    </row>
    <row r="407" spans="1:6" ht="94.5" x14ac:dyDescent="0.25">
      <c r="A407" s="53">
        <f t="shared" si="33"/>
        <v>327</v>
      </c>
      <c r="B407" s="56" t="s">
        <v>344</v>
      </c>
      <c r="C407" s="217" t="s">
        <v>101</v>
      </c>
      <c r="D407" s="5">
        <v>73.5</v>
      </c>
      <c r="E407" s="71">
        <v>85</v>
      </c>
      <c r="F407" s="5">
        <f>E407*100/D407</f>
        <v>115.64625850340136</v>
      </c>
    </row>
    <row r="408" spans="1:6" ht="32.25" customHeight="1" x14ac:dyDescent="0.25">
      <c r="A408" s="53">
        <f t="shared" si="33"/>
        <v>328</v>
      </c>
      <c r="B408" s="275" t="s">
        <v>345</v>
      </c>
      <c r="C408" s="275"/>
      <c r="D408" s="275"/>
      <c r="E408" s="275"/>
      <c r="F408" s="275"/>
    </row>
    <row r="409" spans="1:6" ht="110.25" customHeight="1" x14ac:dyDescent="0.25">
      <c r="A409" s="272">
        <f t="shared" si="33"/>
        <v>329</v>
      </c>
      <c r="B409" s="56" t="s">
        <v>346</v>
      </c>
      <c r="C409" s="217" t="s">
        <v>101</v>
      </c>
      <c r="D409" s="5">
        <v>54</v>
      </c>
      <c r="E409" s="71">
        <v>43.8</v>
      </c>
      <c r="F409" s="5">
        <f>E409*100/D409</f>
        <v>81.111111111111114</v>
      </c>
    </row>
    <row r="410" spans="1:6" ht="16.5" customHeight="1" x14ac:dyDescent="0.25">
      <c r="A410" s="274"/>
      <c r="B410" s="56" t="s">
        <v>347</v>
      </c>
      <c r="C410" s="217" t="s">
        <v>101</v>
      </c>
      <c r="D410" s="5">
        <v>72</v>
      </c>
      <c r="E410" s="71">
        <v>52.8</v>
      </c>
      <c r="F410" s="5">
        <f>E410*100/D410</f>
        <v>73.333333333333329</v>
      </c>
    </row>
    <row r="411" spans="1:6" ht="31.5" customHeight="1" x14ac:dyDescent="0.25">
      <c r="A411" s="53">
        <f>A409+1</f>
        <v>330</v>
      </c>
      <c r="B411" s="292" t="s">
        <v>348</v>
      </c>
      <c r="C411" s="293"/>
      <c r="D411" s="293"/>
      <c r="E411" s="293"/>
      <c r="F411" s="294"/>
    </row>
    <row r="412" spans="1:6" x14ac:dyDescent="0.25">
      <c r="A412" s="53">
        <f t="shared" si="33"/>
        <v>331</v>
      </c>
      <c r="B412" s="275" t="s">
        <v>624</v>
      </c>
      <c r="C412" s="275"/>
      <c r="D412" s="275"/>
      <c r="E412" s="275"/>
      <c r="F412" s="275"/>
    </row>
    <row r="413" spans="1:6" ht="47.25" x14ac:dyDescent="0.25">
      <c r="A413" s="272">
        <f t="shared" si="33"/>
        <v>332</v>
      </c>
      <c r="B413" s="56" t="s">
        <v>625</v>
      </c>
      <c r="C413" s="216" t="s">
        <v>89</v>
      </c>
      <c r="D413" s="90">
        <v>670</v>
      </c>
      <c r="E413" s="194">
        <v>712</v>
      </c>
      <c r="F413" s="91">
        <f>E413*100/D413</f>
        <v>106.26865671641791</v>
      </c>
    </row>
    <row r="414" spans="1:6" ht="16.5" customHeight="1" x14ac:dyDescent="0.25">
      <c r="A414" s="273"/>
      <c r="B414" s="56" t="s">
        <v>347</v>
      </c>
      <c r="C414" s="217" t="s">
        <v>89</v>
      </c>
      <c r="D414" s="58">
        <v>410</v>
      </c>
      <c r="E414" s="59">
        <v>410</v>
      </c>
      <c r="F414" s="5">
        <f>E414*100/D414</f>
        <v>100</v>
      </c>
    </row>
    <row r="415" spans="1:6" ht="16.5" customHeight="1" x14ac:dyDescent="0.25">
      <c r="A415" s="274"/>
      <c r="B415" s="56" t="s">
        <v>347</v>
      </c>
      <c r="C415" s="217" t="s">
        <v>89</v>
      </c>
      <c r="D415" s="58">
        <v>302</v>
      </c>
      <c r="E415" s="59">
        <v>302</v>
      </c>
      <c r="F415" s="5">
        <f>E415*100/D415</f>
        <v>100</v>
      </c>
    </row>
    <row r="416" spans="1:6" ht="48.75" customHeight="1" x14ac:dyDescent="0.25">
      <c r="A416" s="53">
        <f>A411+1</f>
        <v>331</v>
      </c>
      <c r="B416" s="275" t="s">
        <v>626</v>
      </c>
      <c r="C416" s="275"/>
      <c r="D416" s="275"/>
      <c r="E416" s="275"/>
      <c r="F416" s="275"/>
    </row>
    <row r="417" spans="1:6" ht="47.25" x14ac:dyDescent="0.25">
      <c r="A417" s="53">
        <f t="shared" si="33"/>
        <v>332</v>
      </c>
      <c r="B417" s="219" t="s">
        <v>627</v>
      </c>
      <c r="C417" s="217" t="s">
        <v>101</v>
      </c>
      <c r="D417" s="58">
        <v>100</v>
      </c>
      <c r="E417" s="59">
        <v>100</v>
      </c>
      <c r="F417" s="5">
        <f>E417*100/D417</f>
        <v>100</v>
      </c>
    </row>
    <row r="418" spans="1:6" ht="48.75" customHeight="1" x14ac:dyDescent="0.25">
      <c r="A418" s="53">
        <f t="shared" si="33"/>
        <v>333</v>
      </c>
      <c r="B418" s="292" t="s">
        <v>349</v>
      </c>
      <c r="C418" s="293"/>
      <c r="D418" s="293"/>
      <c r="E418" s="293"/>
      <c r="F418" s="294"/>
    </row>
    <row r="419" spans="1:6" x14ac:dyDescent="0.25">
      <c r="A419" s="53">
        <f t="shared" si="33"/>
        <v>334</v>
      </c>
      <c r="B419" s="275" t="s">
        <v>628</v>
      </c>
      <c r="C419" s="275"/>
      <c r="D419" s="275"/>
      <c r="E419" s="275"/>
      <c r="F419" s="275"/>
    </row>
    <row r="420" spans="1:6" ht="48.75" customHeight="1" x14ac:dyDescent="0.25">
      <c r="A420" s="53">
        <f t="shared" si="33"/>
        <v>335</v>
      </c>
      <c r="B420" s="219" t="s">
        <v>629</v>
      </c>
      <c r="C420" s="217" t="s">
        <v>100</v>
      </c>
      <c r="D420" s="58">
        <v>340</v>
      </c>
      <c r="E420" s="59">
        <v>408</v>
      </c>
      <c r="F420" s="5">
        <f>E420*100/D420</f>
        <v>120</v>
      </c>
    </row>
    <row r="421" spans="1:6" ht="47.25" x14ac:dyDescent="0.25">
      <c r="A421" s="53">
        <f t="shared" si="33"/>
        <v>336</v>
      </c>
      <c r="B421" s="219" t="s">
        <v>630</v>
      </c>
      <c r="C421" s="217" t="s">
        <v>101</v>
      </c>
      <c r="D421" s="5">
        <v>35</v>
      </c>
      <c r="E421" s="71">
        <v>44</v>
      </c>
      <c r="F421" s="5">
        <f>E421*100/D421</f>
        <v>125.71428571428571</v>
      </c>
    </row>
    <row r="422" spans="1:6" ht="78.75" x14ac:dyDescent="0.25">
      <c r="A422" s="53">
        <f t="shared" si="33"/>
        <v>337</v>
      </c>
      <c r="B422" s="219" t="s">
        <v>631</v>
      </c>
      <c r="C422" s="217" t="s">
        <v>101</v>
      </c>
      <c r="D422" s="5">
        <v>23.8</v>
      </c>
      <c r="E422" s="5">
        <v>20.8</v>
      </c>
      <c r="F422" s="5">
        <f>E422*100/D422</f>
        <v>87.394957983193279</v>
      </c>
    </row>
    <row r="423" spans="1:6" ht="47.25" x14ac:dyDescent="0.25">
      <c r="A423" s="53">
        <f t="shared" si="33"/>
        <v>338</v>
      </c>
      <c r="B423" s="219" t="s">
        <v>632</v>
      </c>
      <c r="C423" s="217" t="s">
        <v>89</v>
      </c>
      <c r="D423" s="58">
        <v>200</v>
      </c>
      <c r="E423" s="58">
        <v>222</v>
      </c>
      <c r="F423" s="5">
        <f>E423*100/D423</f>
        <v>111</v>
      </c>
    </row>
    <row r="424" spans="1:6" ht="32.25" customHeight="1" x14ac:dyDescent="0.25">
      <c r="A424" s="53">
        <f t="shared" si="33"/>
        <v>339</v>
      </c>
      <c r="B424" s="292" t="s">
        <v>350</v>
      </c>
      <c r="C424" s="293"/>
      <c r="D424" s="293"/>
      <c r="E424" s="293"/>
      <c r="F424" s="294"/>
    </row>
    <row r="425" spans="1:6" ht="33.75" customHeight="1" x14ac:dyDescent="0.25">
      <c r="A425" s="53">
        <f t="shared" si="33"/>
        <v>340</v>
      </c>
      <c r="B425" s="275" t="s">
        <v>633</v>
      </c>
      <c r="C425" s="275"/>
      <c r="D425" s="275"/>
      <c r="E425" s="275"/>
      <c r="F425" s="275"/>
    </row>
    <row r="426" spans="1:6" ht="63" x14ac:dyDescent="0.25">
      <c r="A426" s="53">
        <f t="shared" si="33"/>
        <v>341</v>
      </c>
      <c r="B426" s="56" t="s">
        <v>634</v>
      </c>
      <c r="C426" s="217" t="s">
        <v>101</v>
      </c>
      <c r="D426" s="5">
        <v>60</v>
      </c>
      <c r="E426" s="71">
        <v>60</v>
      </c>
      <c r="F426" s="5">
        <f>E426*100/D426</f>
        <v>100</v>
      </c>
    </row>
    <row r="427" spans="1:6" ht="32.25" customHeight="1" x14ac:dyDescent="0.25">
      <c r="A427" s="53">
        <f t="shared" si="33"/>
        <v>342</v>
      </c>
      <c r="B427" s="292" t="s">
        <v>351</v>
      </c>
      <c r="C427" s="293"/>
      <c r="D427" s="293"/>
      <c r="E427" s="293"/>
      <c r="F427" s="294"/>
    </row>
    <row r="428" spans="1:6" ht="32.25" customHeight="1" x14ac:dyDescent="0.25">
      <c r="A428" s="53">
        <f t="shared" si="33"/>
        <v>343</v>
      </c>
      <c r="B428" s="292" t="s">
        <v>635</v>
      </c>
      <c r="C428" s="293"/>
      <c r="D428" s="293"/>
      <c r="E428" s="293"/>
      <c r="F428" s="294"/>
    </row>
    <row r="429" spans="1:6" ht="78.75" x14ac:dyDescent="0.25">
      <c r="A429" s="272">
        <f t="shared" si="33"/>
        <v>344</v>
      </c>
      <c r="B429" s="56" t="s">
        <v>636</v>
      </c>
      <c r="C429" s="216" t="s">
        <v>100</v>
      </c>
      <c r="D429" s="90">
        <v>5</v>
      </c>
      <c r="E429" s="194">
        <v>5</v>
      </c>
      <c r="F429" s="91">
        <f>E429/D429*100</f>
        <v>100</v>
      </c>
    </row>
    <row r="430" spans="1:6" x14ac:dyDescent="0.25">
      <c r="A430" s="274"/>
      <c r="B430" s="56" t="s">
        <v>352</v>
      </c>
      <c r="C430" s="217" t="s">
        <v>154</v>
      </c>
      <c r="D430" s="208">
        <v>7456.9</v>
      </c>
      <c r="E430" s="220">
        <v>5792.23</v>
      </c>
      <c r="F430" s="5">
        <f>E430/D430*100</f>
        <v>77.676112057289217</v>
      </c>
    </row>
    <row r="431" spans="1:6" ht="47.25" x14ac:dyDescent="0.25">
      <c r="A431" s="53">
        <f>A429+1</f>
        <v>345</v>
      </c>
      <c r="B431" s="56" t="s">
        <v>637</v>
      </c>
      <c r="C431" s="217" t="s">
        <v>101</v>
      </c>
      <c r="D431" s="5">
        <v>100</v>
      </c>
      <c r="E431" s="71">
        <v>100</v>
      </c>
      <c r="F431" s="5">
        <f>E431*100/D431</f>
        <v>100</v>
      </c>
    </row>
    <row r="432" spans="1:6" ht="33.75" customHeight="1" x14ac:dyDescent="0.25">
      <c r="A432" s="51" t="s">
        <v>71</v>
      </c>
      <c r="B432" s="280" t="str">
        <f>'Финансовое обеспечение'!B621:E621</f>
        <v>Муниципальная программа «Развитие муниципальной системы образования в Каменск-Уральском городском округе на 2025-2030 годы»</v>
      </c>
      <c r="C432" s="281"/>
      <c r="D432" s="281"/>
      <c r="E432" s="282"/>
      <c r="F432" s="201">
        <f>AVERAGE(F435:F439,F442:F455,F457:F463,F465:F479)</f>
        <v>100.0037171266611</v>
      </c>
    </row>
    <row r="433" spans="1:16" ht="31.5" customHeight="1" x14ac:dyDescent="0.25">
      <c r="A433" s="53">
        <f>A431+1</f>
        <v>346</v>
      </c>
      <c r="B433" s="275" t="s">
        <v>353</v>
      </c>
      <c r="C433" s="275"/>
      <c r="D433" s="275"/>
      <c r="E433" s="275"/>
      <c r="F433" s="275"/>
    </row>
    <row r="434" spans="1:16" ht="16.5" customHeight="1" x14ac:dyDescent="0.25">
      <c r="A434" s="53">
        <f>A433+1</f>
        <v>347</v>
      </c>
      <c r="B434" s="275" t="s">
        <v>354</v>
      </c>
      <c r="C434" s="275"/>
      <c r="D434" s="275"/>
      <c r="E434" s="275"/>
      <c r="F434" s="275"/>
    </row>
    <row r="435" spans="1:16" ht="63" x14ac:dyDescent="0.25">
      <c r="A435" s="53">
        <f t="shared" ref="A435:A479" si="34">A434+1</f>
        <v>348</v>
      </c>
      <c r="B435" s="56" t="s">
        <v>638</v>
      </c>
      <c r="C435" s="224" t="s">
        <v>101</v>
      </c>
      <c r="D435" s="58">
        <v>100</v>
      </c>
      <c r="E435" s="58">
        <v>100</v>
      </c>
      <c r="F435" s="5">
        <f>E435*100/D435</f>
        <v>100</v>
      </c>
    </row>
    <row r="436" spans="1:16" ht="47.25" x14ac:dyDescent="0.25">
      <c r="A436" s="53">
        <f t="shared" si="34"/>
        <v>349</v>
      </c>
      <c r="B436" s="56" t="s">
        <v>639</v>
      </c>
      <c r="C436" s="224" t="s">
        <v>101</v>
      </c>
      <c r="D436" s="58">
        <v>100</v>
      </c>
      <c r="E436" s="58">
        <v>100</v>
      </c>
      <c r="F436" s="5">
        <f>E436*100/D436</f>
        <v>100</v>
      </c>
    </row>
    <row r="437" spans="1:16" ht="146.25" customHeight="1" x14ac:dyDescent="0.25">
      <c r="A437" s="53">
        <f t="shared" si="34"/>
        <v>350</v>
      </c>
      <c r="B437" s="56" t="s">
        <v>765</v>
      </c>
      <c r="C437" s="224" t="s">
        <v>100</v>
      </c>
      <c r="D437" s="58">
        <v>1</v>
      </c>
      <c r="E437" s="58">
        <v>1</v>
      </c>
      <c r="F437" s="5">
        <f>E437*100/D437</f>
        <v>100</v>
      </c>
    </row>
    <row r="438" spans="1:16" ht="48.75" customHeight="1" x14ac:dyDescent="0.25">
      <c r="A438" s="53">
        <f t="shared" si="34"/>
        <v>351</v>
      </c>
      <c r="B438" s="275" t="s">
        <v>355</v>
      </c>
      <c r="C438" s="275"/>
      <c r="D438" s="275"/>
      <c r="E438" s="275"/>
      <c r="F438" s="275"/>
      <c r="P438" s="30"/>
    </row>
    <row r="439" spans="1:16" ht="63" x14ac:dyDescent="0.25">
      <c r="A439" s="53">
        <f t="shared" si="34"/>
        <v>352</v>
      </c>
      <c r="B439" s="56" t="s">
        <v>356</v>
      </c>
      <c r="C439" s="224" t="s">
        <v>100</v>
      </c>
      <c r="D439" s="58">
        <v>5200</v>
      </c>
      <c r="E439" s="58">
        <v>5200</v>
      </c>
      <c r="F439" s="5">
        <f>E439*100/D439</f>
        <v>100</v>
      </c>
    </row>
    <row r="440" spans="1:16" ht="31.5" customHeight="1" x14ac:dyDescent="0.25">
      <c r="A440" s="53">
        <f t="shared" si="34"/>
        <v>353</v>
      </c>
      <c r="B440" s="275" t="s">
        <v>357</v>
      </c>
      <c r="C440" s="275"/>
      <c r="D440" s="275"/>
      <c r="E440" s="275"/>
      <c r="F440" s="275"/>
    </row>
    <row r="441" spans="1:16" ht="48.75" customHeight="1" x14ac:dyDescent="0.25">
      <c r="A441" s="53">
        <f t="shared" si="34"/>
        <v>354</v>
      </c>
      <c r="B441" s="275" t="s">
        <v>640</v>
      </c>
      <c r="C441" s="275"/>
      <c r="D441" s="275"/>
      <c r="E441" s="275"/>
      <c r="F441" s="275"/>
    </row>
    <row r="442" spans="1:16" ht="78.75" x14ac:dyDescent="0.25">
      <c r="A442" s="53">
        <f t="shared" si="34"/>
        <v>355</v>
      </c>
      <c r="B442" s="56" t="s">
        <v>668</v>
      </c>
      <c r="C442" s="224" t="s">
        <v>101</v>
      </c>
      <c r="D442" s="58">
        <v>100</v>
      </c>
      <c r="E442" s="58">
        <v>100</v>
      </c>
      <c r="F442" s="5">
        <f t="shared" ref="F442:F452" si="35">E442*100/D442</f>
        <v>100</v>
      </c>
      <c r="P442" s="111"/>
    </row>
    <row r="443" spans="1:16" ht="63" x14ac:dyDescent="0.25">
      <c r="A443" s="53">
        <f t="shared" si="34"/>
        <v>356</v>
      </c>
      <c r="B443" s="56" t="s">
        <v>641</v>
      </c>
      <c r="C443" s="224" t="s">
        <v>89</v>
      </c>
      <c r="D443" s="58">
        <v>1540</v>
      </c>
      <c r="E443" s="58">
        <v>1540</v>
      </c>
      <c r="F443" s="5">
        <f t="shared" si="35"/>
        <v>100</v>
      </c>
      <c r="P443" s="111"/>
    </row>
    <row r="444" spans="1:16" ht="78.75" x14ac:dyDescent="0.25">
      <c r="A444" s="53">
        <f t="shared" si="34"/>
        <v>357</v>
      </c>
      <c r="B444" s="56" t="s">
        <v>642</v>
      </c>
      <c r="C444" s="224" t="s">
        <v>100</v>
      </c>
      <c r="D444" s="58">
        <v>1</v>
      </c>
      <c r="E444" s="58">
        <v>1</v>
      </c>
      <c r="F444" s="5">
        <f t="shared" si="35"/>
        <v>100</v>
      </c>
      <c r="P444" s="111"/>
    </row>
    <row r="445" spans="1:16" ht="65.25" customHeight="1" x14ac:dyDescent="0.25">
      <c r="A445" s="53">
        <f t="shared" si="34"/>
        <v>358</v>
      </c>
      <c r="B445" s="56" t="s">
        <v>643</v>
      </c>
      <c r="C445" s="224" t="s">
        <v>100</v>
      </c>
      <c r="D445" s="58">
        <v>1</v>
      </c>
      <c r="E445" s="58">
        <v>1</v>
      </c>
      <c r="F445" s="5">
        <f t="shared" si="35"/>
        <v>100</v>
      </c>
      <c r="P445" s="111"/>
    </row>
    <row r="446" spans="1:16" ht="95.25" customHeight="1" x14ac:dyDescent="0.25">
      <c r="A446" s="53">
        <f t="shared" si="34"/>
        <v>359</v>
      </c>
      <c r="B446" s="56" t="s">
        <v>644</v>
      </c>
      <c r="C446" s="224" t="s">
        <v>100</v>
      </c>
      <c r="D446" s="58">
        <v>1</v>
      </c>
      <c r="E446" s="58">
        <v>1</v>
      </c>
      <c r="F446" s="5">
        <f t="shared" si="35"/>
        <v>100</v>
      </c>
      <c r="P446" s="111"/>
    </row>
    <row r="447" spans="1:16" ht="47.25" x14ac:dyDescent="0.25">
      <c r="A447" s="53">
        <f t="shared" si="34"/>
        <v>360</v>
      </c>
      <c r="B447" s="56" t="s">
        <v>645</v>
      </c>
      <c r="C447" s="224" t="s">
        <v>100</v>
      </c>
      <c r="D447" s="58">
        <v>26</v>
      </c>
      <c r="E447" s="58">
        <v>26</v>
      </c>
      <c r="F447" s="5">
        <f t="shared" si="35"/>
        <v>100</v>
      </c>
      <c r="P447" s="111"/>
    </row>
    <row r="448" spans="1:16" ht="63" x14ac:dyDescent="0.25">
      <c r="A448" s="53">
        <f t="shared" si="34"/>
        <v>361</v>
      </c>
      <c r="B448" s="56" t="s">
        <v>646</v>
      </c>
      <c r="C448" s="224" t="s">
        <v>100</v>
      </c>
      <c r="D448" s="58">
        <v>1</v>
      </c>
      <c r="E448" s="58">
        <v>1</v>
      </c>
      <c r="F448" s="5">
        <f t="shared" si="35"/>
        <v>100</v>
      </c>
    </row>
    <row r="449" spans="1:15" ht="63" x14ac:dyDescent="0.25">
      <c r="A449" s="53">
        <f t="shared" si="34"/>
        <v>362</v>
      </c>
      <c r="B449" s="226" t="s">
        <v>669</v>
      </c>
      <c r="C449" s="224" t="s">
        <v>89</v>
      </c>
      <c r="D449" s="58">
        <v>7793</v>
      </c>
      <c r="E449" s="58">
        <v>7793</v>
      </c>
      <c r="F449" s="5">
        <f t="shared" si="35"/>
        <v>100</v>
      </c>
    </row>
    <row r="450" spans="1:15" ht="81" customHeight="1" x14ac:dyDescent="0.25">
      <c r="A450" s="53">
        <f t="shared" si="34"/>
        <v>363</v>
      </c>
      <c r="B450" s="226" t="s">
        <v>647</v>
      </c>
      <c r="C450" s="224" t="s">
        <v>100</v>
      </c>
      <c r="D450" s="58">
        <v>27</v>
      </c>
      <c r="E450" s="58">
        <v>27</v>
      </c>
      <c r="F450" s="5">
        <f t="shared" si="35"/>
        <v>100</v>
      </c>
    </row>
    <row r="451" spans="1:15" ht="63" x14ac:dyDescent="0.25">
      <c r="A451" s="53">
        <f>A450+1</f>
        <v>364</v>
      </c>
      <c r="B451" s="226" t="s">
        <v>648</v>
      </c>
      <c r="C451" s="224" t="s">
        <v>100</v>
      </c>
      <c r="D451" s="58">
        <v>41</v>
      </c>
      <c r="E451" s="58">
        <v>41</v>
      </c>
      <c r="F451" s="5">
        <f t="shared" si="35"/>
        <v>100</v>
      </c>
    </row>
    <row r="452" spans="1:15" ht="63" x14ac:dyDescent="0.25">
      <c r="A452" s="53">
        <f t="shared" si="34"/>
        <v>365</v>
      </c>
      <c r="B452" s="56" t="s">
        <v>649</v>
      </c>
      <c r="C452" s="224" t="s">
        <v>100</v>
      </c>
      <c r="D452" s="58">
        <v>864</v>
      </c>
      <c r="E452" s="58">
        <v>864</v>
      </c>
      <c r="F452" s="5">
        <f t="shared" si="35"/>
        <v>100</v>
      </c>
    </row>
    <row r="453" spans="1:15" ht="63" x14ac:dyDescent="0.25">
      <c r="A453" s="53">
        <f t="shared" si="34"/>
        <v>366</v>
      </c>
      <c r="B453" s="56" t="s">
        <v>670</v>
      </c>
      <c r="C453" s="224" t="s">
        <v>100</v>
      </c>
      <c r="D453" s="58">
        <v>34</v>
      </c>
      <c r="E453" s="58">
        <v>34</v>
      </c>
      <c r="F453" s="5">
        <f t="shared" ref="F453" si="36">E453*100/D453</f>
        <v>100</v>
      </c>
    </row>
    <row r="454" spans="1:15" ht="33" customHeight="1" x14ac:dyDescent="0.25">
      <c r="A454" s="53">
        <f>A453+1</f>
        <v>367</v>
      </c>
      <c r="B454" s="292" t="s">
        <v>358</v>
      </c>
      <c r="C454" s="293"/>
      <c r="D454" s="293"/>
      <c r="E454" s="293"/>
      <c r="F454" s="294"/>
      <c r="L454" s="43"/>
      <c r="M454" s="43"/>
      <c r="N454" s="43"/>
    </row>
    <row r="455" spans="1:15" ht="63" x14ac:dyDescent="0.25">
      <c r="A455" s="53">
        <f t="shared" si="34"/>
        <v>368</v>
      </c>
      <c r="B455" s="56" t="s">
        <v>650</v>
      </c>
      <c r="C455" s="224" t="s">
        <v>89</v>
      </c>
      <c r="D455" s="58">
        <v>6330</v>
      </c>
      <c r="E455" s="58">
        <v>6338</v>
      </c>
      <c r="F455" s="5">
        <f>E455*100/D455</f>
        <v>100.1263823064771</v>
      </c>
    </row>
    <row r="456" spans="1:15" ht="48" customHeight="1" x14ac:dyDescent="0.25">
      <c r="A456" s="53">
        <f>A455+1</f>
        <v>369</v>
      </c>
      <c r="B456" s="275" t="s">
        <v>359</v>
      </c>
      <c r="C456" s="275" t="s">
        <v>100</v>
      </c>
      <c r="D456" s="275"/>
      <c r="E456" s="275"/>
      <c r="F456" s="275" t="e">
        <f>E456*100/D456</f>
        <v>#DIV/0!</v>
      </c>
      <c r="M456" s="43"/>
      <c r="N456" s="43"/>
      <c r="O456" s="43"/>
    </row>
    <row r="457" spans="1:15" ht="64.5" customHeight="1" x14ac:dyDescent="0.25">
      <c r="A457" s="53">
        <f t="shared" si="34"/>
        <v>370</v>
      </c>
      <c r="B457" s="56" t="s">
        <v>651</v>
      </c>
      <c r="C457" s="224" t="s">
        <v>101</v>
      </c>
      <c r="D457" s="58">
        <v>80</v>
      </c>
      <c r="E457" s="58">
        <v>80</v>
      </c>
      <c r="F457" s="5">
        <f t="shared" ref="F457:F461" si="37">E457*100/D457</f>
        <v>100</v>
      </c>
    </row>
    <row r="458" spans="1:15" ht="48" customHeight="1" x14ac:dyDescent="0.25">
      <c r="A458" s="48">
        <f t="shared" si="34"/>
        <v>371</v>
      </c>
      <c r="B458" s="63" t="s">
        <v>652</v>
      </c>
      <c r="C458" s="225" t="s">
        <v>101</v>
      </c>
      <c r="D458" s="198">
        <v>80</v>
      </c>
      <c r="E458" s="198">
        <v>80</v>
      </c>
      <c r="F458" s="232">
        <f>E458*100/D458</f>
        <v>100</v>
      </c>
    </row>
    <row r="459" spans="1:15" s="112" customFormat="1" ht="46.5" customHeight="1" x14ac:dyDescent="0.25">
      <c r="A459" s="48">
        <f t="shared" si="34"/>
        <v>372</v>
      </c>
      <c r="B459" s="63" t="s">
        <v>653</v>
      </c>
      <c r="C459" s="225" t="s">
        <v>606</v>
      </c>
      <c r="D459" s="198">
        <v>5</v>
      </c>
      <c r="E459" s="198">
        <v>5</v>
      </c>
      <c r="F459" s="232">
        <f t="shared" si="37"/>
        <v>100</v>
      </c>
    </row>
    <row r="460" spans="1:15" s="112" customFormat="1" ht="32.25" customHeight="1" x14ac:dyDescent="0.25">
      <c r="A460" s="48">
        <f t="shared" si="34"/>
        <v>373</v>
      </c>
      <c r="B460" s="302" t="s">
        <v>360</v>
      </c>
      <c r="C460" s="302"/>
      <c r="D460" s="302"/>
      <c r="E460" s="302"/>
      <c r="F460" s="302"/>
    </row>
    <row r="461" spans="1:15" s="112" customFormat="1" ht="47.25" x14ac:dyDescent="0.25">
      <c r="A461" s="48">
        <f t="shared" si="34"/>
        <v>374</v>
      </c>
      <c r="B461" s="63" t="s">
        <v>654</v>
      </c>
      <c r="C461" s="225" t="s">
        <v>96</v>
      </c>
      <c r="D461" s="231">
        <v>100</v>
      </c>
      <c r="E461" s="198">
        <v>100</v>
      </c>
      <c r="F461" s="232">
        <f t="shared" si="37"/>
        <v>100</v>
      </c>
    </row>
    <row r="462" spans="1:15" s="112" customFormat="1" x14ac:dyDescent="0.25">
      <c r="A462" s="48">
        <f t="shared" si="34"/>
        <v>375</v>
      </c>
      <c r="B462" s="302" t="s">
        <v>361</v>
      </c>
      <c r="C462" s="302"/>
      <c r="D462" s="302"/>
      <c r="E462" s="302"/>
      <c r="F462" s="302"/>
    </row>
    <row r="463" spans="1:15" s="112" customFormat="1" ht="65.25" customHeight="1" x14ac:dyDescent="0.25">
      <c r="A463" s="48">
        <f t="shared" si="34"/>
        <v>376</v>
      </c>
      <c r="B463" s="63" t="s">
        <v>655</v>
      </c>
      <c r="C463" s="182" t="s">
        <v>100</v>
      </c>
      <c r="D463" s="230">
        <v>18</v>
      </c>
      <c r="E463" s="198">
        <v>18</v>
      </c>
      <c r="F463" s="232">
        <f>E463*100/D463</f>
        <v>100</v>
      </c>
    </row>
    <row r="464" spans="1:15" ht="33.75" customHeight="1" x14ac:dyDescent="0.25">
      <c r="A464" s="48">
        <f t="shared" si="34"/>
        <v>377</v>
      </c>
      <c r="B464" s="302" t="s">
        <v>362</v>
      </c>
      <c r="C464" s="302"/>
      <c r="D464" s="302"/>
      <c r="E464" s="302"/>
      <c r="F464" s="302"/>
    </row>
    <row r="465" spans="1:6" s="112" customFormat="1" ht="110.25" x14ac:dyDescent="0.25">
      <c r="A465" s="48">
        <f t="shared" si="34"/>
        <v>378</v>
      </c>
      <c r="B465" s="63" t="s">
        <v>656</v>
      </c>
      <c r="C465" s="50" t="s">
        <v>89</v>
      </c>
      <c r="D465" s="231">
        <v>227</v>
      </c>
      <c r="E465" s="198">
        <v>227</v>
      </c>
      <c r="F465" s="232">
        <f t="shared" ref="F465:F473" si="38">E465*100/D465</f>
        <v>100</v>
      </c>
    </row>
    <row r="466" spans="1:6" s="112" customFormat="1" ht="63" x14ac:dyDescent="0.25">
      <c r="A466" s="48">
        <f t="shared" si="34"/>
        <v>379</v>
      </c>
      <c r="B466" s="63" t="s">
        <v>657</v>
      </c>
      <c r="C466" s="50" t="s">
        <v>101</v>
      </c>
      <c r="D466" s="231">
        <v>100</v>
      </c>
      <c r="E466" s="198">
        <v>100</v>
      </c>
      <c r="F466" s="232">
        <f t="shared" si="38"/>
        <v>100</v>
      </c>
    </row>
    <row r="467" spans="1:6" s="112" customFormat="1" ht="110.25" x14ac:dyDescent="0.25">
      <c r="A467" s="48">
        <f t="shared" si="34"/>
        <v>380</v>
      </c>
      <c r="B467" s="63" t="s">
        <v>658</v>
      </c>
      <c r="C467" s="50" t="s">
        <v>101</v>
      </c>
      <c r="D467" s="231">
        <v>100</v>
      </c>
      <c r="E467" s="198">
        <v>100</v>
      </c>
      <c r="F467" s="232">
        <f t="shared" si="38"/>
        <v>100</v>
      </c>
    </row>
    <row r="468" spans="1:6" s="112" customFormat="1" ht="126" x14ac:dyDescent="0.25">
      <c r="A468" s="48">
        <f t="shared" si="34"/>
        <v>381</v>
      </c>
      <c r="B468" s="63" t="s">
        <v>659</v>
      </c>
      <c r="C468" s="50" t="s">
        <v>101</v>
      </c>
      <c r="D468" s="231">
        <v>100</v>
      </c>
      <c r="E468" s="198">
        <v>100</v>
      </c>
      <c r="F468" s="232">
        <f t="shared" si="38"/>
        <v>100</v>
      </c>
    </row>
    <row r="469" spans="1:6" s="112" customFormat="1" ht="65.25" customHeight="1" x14ac:dyDescent="0.25">
      <c r="A469" s="113">
        <f t="shared" si="34"/>
        <v>382</v>
      </c>
      <c r="B469" s="63" t="s">
        <v>660</v>
      </c>
      <c r="C469" s="114" t="s">
        <v>89</v>
      </c>
      <c r="D469" s="231">
        <v>178</v>
      </c>
      <c r="E469" s="198">
        <v>178</v>
      </c>
      <c r="F469" s="232">
        <f t="shared" si="38"/>
        <v>100</v>
      </c>
    </row>
    <row r="470" spans="1:6" s="112" customFormat="1" ht="47.25" x14ac:dyDescent="0.25">
      <c r="A470" s="113">
        <f t="shared" si="34"/>
        <v>383</v>
      </c>
      <c r="B470" s="82" t="s">
        <v>661</v>
      </c>
      <c r="C470" s="114" t="s">
        <v>89</v>
      </c>
      <c r="D470" s="231">
        <v>1000</v>
      </c>
      <c r="E470" s="198">
        <v>1000</v>
      </c>
      <c r="F470" s="232">
        <f t="shared" si="38"/>
        <v>100</v>
      </c>
    </row>
    <row r="471" spans="1:6" s="112" customFormat="1" ht="31.5" x14ac:dyDescent="0.25">
      <c r="A471" s="113">
        <f t="shared" si="34"/>
        <v>384</v>
      </c>
      <c r="B471" s="82" t="s">
        <v>662</v>
      </c>
      <c r="C471" s="114" t="s">
        <v>89</v>
      </c>
      <c r="D471" s="231">
        <v>1660</v>
      </c>
      <c r="E471" s="198">
        <v>1660</v>
      </c>
      <c r="F471" s="232">
        <f t="shared" si="38"/>
        <v>100</v>
      </c>
    </row>
    <row r="472" spans="1:6" s="112" customFormat="1" ht="31.5" x14ac:dyDescent="0.25">
      <c r="A472" s="113">
        <f t="shared" si="34"/>
        <v>385</v>
      </c>
      <c r="B472" s="82" t="s">
        <v>663</v>
      </c>
      <c r="C472" s="114" t="s">
        <v>89</v>
      </c>
      <c r="D472" s="231">
        <v>3118</v>
      </c>
      <c r="E472" s="198">
        <v>3118</v>
      </c>
      <c r="F472" s="232">
        <f t="shared" si="38"/>
        <v>100</v>
      </c>
    </row>
    <row r="473" spans="1:6" s="112" customFormat="1" ht="31.5" x14ac:dyDescent="0.25">
      <c r="A473" s="113">
        <f t="shared" si="34"/>
        <v>386</v>
      </c>
      <c r="B473" s="63" t="s">
        <v>664</v>
      </c>
      <c r="C473" s="114" t="s">
        <v>89</v>
      </c>
      <c r="D473" s="231">
        <v>10474</v>
      </c>
      <c r="E473" s="198">
        <v>10474</v>
      </c>
      <c r="F473" s="232">
        <f t="shared" si="38"/>
        <v>100</v>
      </c>
    </row>
    <row r="474" spans="1:6" s="112" customFormat="1" ht="16.5" customHeight="1" x14ac:dyDescent="0.25">
      <c r="A474" s="113">
        <f t="shared" si="34"/>
        <v>387</v>
      </c>
      <c r="B474" s="302" t="s">
        <v>363</v>
      </c>
      <c r="C474" s="302"/>
      <c r="D474" s="302"/>
      <c r="E474" s="302"/>
      <c r="F474" s="302"/>
    </row>
    <row r="475" spans="1:6" s="112" customFormat="1" ht="15.75" customHeight="1" x14ac:dyDescent="0.25">
      <c r="A475" s="48">
        <f t="shared" si="34"/>
        <v>388</v>
      </c>
      <c r="B475" s="302" t="s">
        <v>364</v>
      </c>
      <c r="C475" s="302"/>
      <c r="D475" s="302"/>
      <c r="E475" s="302"/>
      <c r="F475" s="302"/>
    </row>
    <row r="476" spans="1:6" s="112" customFormat="1" ht="47.25" x14ac:dyDescent="0.25">
      <c r="A476" s="48">
        <f t="shared" si="34"/>
        <v>389</v>
      </c>
      <c r="B476" s="63" t="s">
        <v>665</v>
      </c>
      <c r="C476" s="225" t="s">
        <v>154</v>
      </c>
      <c r="D476" s="232">
        <v>147.4</v>
      </c>
      <c r="E476" s="232">
        <v>147.4</v>
      </c>
      <c r="F476" s="232">
        <f>E476*100/D476</f>
        <v>100</v>
      </c>
    </row>
    <row r="477" spans="1:6" s="112" customFormat="1" x14ac:dyDescent="0.25">
      <c r="A477" s="48">
        <f t="shared" si="34"/>
        <v>390</v>
      </c>
      <c r="B477" s="302" t="s">
        <v>365</v>
      </c>
      <c r="C477" s="302"/>
      <c r="D477" s="302"/>
      <c r="E477" s="302"/>
      <c r="F477" s="302"/>
    </row>
    <row r="478" spans="1:6" s="112" customFormat="1" ht="47.25" x14ac:dyDescent="0.25">
      <c r="A478" s="48">
        <f t="shared" si="34"/>
        <v>391</v>
      </c>
      <c r="B478" s="63" t="s">
        <v>666</v>
      </c>
      <c r="C478" s="225" t="s">
        <v>100</v>
      </c>
      <c r="D478" s="58">
        <v>111</v>
      </c>
      <c r="E478" s="198">
        <v>111</v>
      </c>
      <c r="F478" s="232">
        <f>E478*100/D478</f>
        <v>100</v>
      </c>
    </row>
    <row r="479" spans="1:6" s="112" customFormat="1" ht="47.25" x14ac:dyDescent="0.25">
      <c r="A479" s="48">
        <f t="shared" si="34"/>
        <v>392</v>
      </c>
      <c r="B479" s="63" t="s">
        <v>667</v>
      </c>
      <c r="C479" s="225" t="s">
        <v>154</v>
      </c>
      <c r="D479" s="5">
        <v>25565.5</v>
      </c>
      <c r="E479" s="232">
        <v>25565.5</v>
      </c>
      <c r="F479" s="232">
        <f>E479*100/D479</f>
        <v>100</v>
      </c>
    </row>
    <row r="480" spans="1:6" ht="33" customHeight="1" x14ac:dyDescent="0.25">
      <c r="A480" s="115" t="s">
        <v>76</v>
      </c>
      <c r="B480" s="328" t="s">
        <v>77</v>
      </c>
      <c r="C480" s="328"/>
      <c r="D480" s="328"/>
      <c r="E480" s="328"/>
      <c r="F480" s="201">
        <f>AVERAGE(F483:F490)</f>
        <v>83.333333333333329</v>
      </c>
    </row>
    <row r="481" spans="1:16" s="43" customFormat="1" x14ac:dyDescent="0.25">
      <c r="A481" s="69">
        <f>A479+1</f>
        <v>393</v>
      </c>
      <c r="B481" s="292" t="s">
        <v>366</v>
      </c>
      <c r="C481" s="293"/>
      <c r="D481" s="293"/>
      <c r="E481" s="293"/>
      <c r="F481" s="294"/>
      <c r="G481" s="55"/>
      <c r="H481" s="55"/>
      <c r="L481" s="55"/>
      <c r="M481" s="55"/>
      <c r="N481" s="55"/>
      <c r="O481" s="55"/>
      <c r="P481" s="55"/>
    </row>
    <row r="482" spans="1:16" x14ac:dyDescent="0.25">
      <c r="A482" s="69">
        <f>A481+1</f>
        <v>394</v>
      </c>
      <c r="B482" s="275" t="s">
        <v>367</v>
      </c>
      <c r="C482" s="275"/>
      <c r="D482" s="275"/>
      <c r="E482" s="275"/>
      <c r="F482" s="275"/>
    </row>
    <row r="483" spans="1:16" ht="31.5" x14ac:dyDescent="0.25">
      <c r="A483" s="69">
        <f>A482+1</f>
        <v>395</v>
      </c>
      <c r="B483" s="63" t="s">
        <v>368</v>
      </c>
      <c r="C483" s="182" t="s">
        <v>210</v>
      </c>
      <c r="D483" s="231">
        <v>1</v>
      </c>
      <c r="E483" s="198">
        <v>1</v>
      </c>
      <c r="F483" s="232">
        <f>E483*100/D483</f>
        <v>100</v>
      </c>
    </row>
    <row r="484" spans="1:16" ht="31.5" x14ac:dyDescent="0.25">
      <c r="A484" s="69">
        <f>A483+1</f>
        <v>396</v>
      </c>
      <c r="B484" s="63" t="s">
        <v>369</v>
      </c>
      <c r="C484" s="182" t="s">
        <v>210</v>
      </c>
      <c r="D484" s="231">
        <v>2</v>
      </c>
      <c r="E484" s="198">
        <v>2</v>
      </c>
      <c r="F484" s="232">
        <f>E484*100/D484</f>
        <v>100</v>
      </c>
    </row>
    <row r="485" spans="1:16" ht="78.75" x14ac:dyDescent="0.25">
      <c r="A485" s="69">
        <f t="shared" ref="A485:A490" si="39">A484+1</f>
        <v>397</v>
      </c>
      <c r="B485" s="63" t="s">
        <v>370</v>
      </c>
      <c r="C485" s="182" t="s">
        <v>101</v>
      </c>
      <c r="D485" s="231">
        <v>73</v>
      </c>
      <c r="E485" s="198">
        <v>73</v>
      </c>
      <c r="F485" s="232">
        <f>E485*100/D485</f>
        <v>100</v>
      </c>
    </row>
    <row r="486" spans="1:16" x14ac:dyDescent="0.25">
      <c r="A486" s="69">
        <f t="shared" si="39"/>
        <v>398</v>
      </c>
      <c r="B486" s="275" t="s">
        <v>371</v>
      </c>
      <c r="C486" s="275"/>
      <c r="D486" s="275"/>
      <c r="E486" s="275"/>
      <c r="F486" s="275"/>
    </row>
    <row r="487" spans="1:16" ht="78.75" x14ac:dyDescent="0.25">
      <c r="A487" s="69">
        <f t="shared" si="39"/>
        <v>399</v>
      </c>
      <c r="B487" s="63" t="s">
        <v>372</v>
      </c>
      <c r="C487" s="182" t="s">
        <v>606</v>
      </c>
      <c r="D487" s="231">
        <v>20</v>
      </c>
      <c r="E487" s="198">
        <v>20</v>
      </c>
      <c r="F487" s="232">
        <f>E487*100/D487</f>
        <v>100</v>
      </c>
    </row>
    <row r="488" spans="1:16" ht="36" customHeight="1" x14ac:dyDescent="0.25">
      <c r="A488" s="69">
        <f t="shared" si="39"/>
        <v>400</v>
      </c>
      <c r="B488" s="302" t="s">
        <v>373</v>
      </c>
      <c r="C488" s="302"/>
      <c r="D488" s="302"/>
      <c r="E488" s="302"/>
      <c r="F488" s="302"/>
    </row>
    <row r="489" spans="1:16" ht="47.25" x14ac:dyDescent="0.25">
      <c r="A489" s="69">
        <f t="shared" si="39"/>
        <v>401</v>
      </c>
      <c r="B489" s="223" t="s">
        <v>374</v>
      </c>
      <c r="C489" s="182" t="s">
        <v>375</v>
      </c>
      <c r="D489" s="231">
        <v>1</v>
      </c>
      <c r="E489" s="198">
        <v>1</v>
      </c>
      <c r="F489" s="232">
        <f>E489*100/D489</f>
        <v>100</v>
      </c>
    </row>
    <row r="490" spans="1:16" ht="63" x14ac:dyDescent="0.25">
      <c r="A490" s="69">
        <f t="shared" si="39"/>
        <v>402</v>
      </c>
      <c r="B490" s="223" t="s">
        <v>376</v>
      </c>
      <c r="C490" s="182" t="s">
        <v>210</v>
      </c>
      <c r="D490" s="231">
        <v>1</v>
      </c>
      <c r="E490" s="198">
        <v>0</v>
      </c>
      <c r="F490" s="232">
        <f>E490*100/D490</f>
        <v>0</v>
      </c>
    </row>
    <row r="491" spans="1:16" x14ac:dyDescent="0.25">
      <c r="B491" s="186"/>
      <c r="C491" s="187"/>
      <c r="D491" s="187"/>
      <c r="E491" s="199"/>
      <c r="F491" s="200"/>
    </row>
    <row r="492" spans="1:16" ht="15.75" customHeight="1" x14ac:dyDescent="0.25">
      <c r="A492" s="116"/>
      <c r="B492" s="117"/>
      <c r="C492" s="46"/>
      <c r="D492" s="206"/>
      <c r="E492" s="206"/>
      <c r="F492" s="206"/>
    </row>
    <row r="493" spans="1:16" ht="33" customHeight="1" x14ac:dyDescent="0.25">
      <c r="A493" s="325" t="s">
        <v>377</v>
      </c>
      <c r="B493" s="326"/>
      <c r="C493" s="327" t="s">
        <v>80</v>
      </c>
      <c r="D493" s="327"/>
      <c r="E493" s="327"/>
      <c r="F493" s="327"/>
    </row>
    <row r="570" spans="1:6" x14ac:dyDescent="0.25">
      <c r="A570" s="55"/>
      <c r="C570" s="55"/>
      <c r="D570" s="55"/>
      <c r="E570" s="55"/>
      <c r="F570" s="55"/>
    </row>
  </sheetData>
  <sheetProtection password="EAB7" sheet="1" formatCells="0" formatColumns="0" formatRows="0" insertColumns="0" insertRows="0" insertHyperlinks="0" deleteColumns="0" deleteRows="0" selectLockedCells="1" selectUnlockedCells="1"/>
  <mergeCells count="227">
    <mergeCell ref="A154:A155"/>
    <mergeCell ref="B154:B155"/>
    <mergeCell ref="B187:B188"/>
    <mergeCell ref="B191:F191"/>
    <mergeCell ref="B481:F481"/>
    <mergeCell ref="B482:F482"/>
    <mergeCell ref="B486:F486"/>
    <mergeCell ref="B488:F488"/>
    <mergeCell ref="B438:F438"/>
    <mergeCell ref="B440:F440"/>
    <mergeCell ref="B441:F441"/>
    <mergeCell ref="B454:F454"/>
    <mergeCell ref="B456:F456"/>
    <mergeCell ref="B460:F460"/>
    <mergeCell ref="B427:F427"/>
    <mergeCell ref="B428:F428"/>
    <mergeCell ref="A429:A430"/>
    <mergeCell ref="B432:E432"/>
    <mergeCell ref="B433:F433"/>
    <mergeCell ref="B434:F434"/>
    <mergeCell ref="B418:F418"/>
    <mergeCell ref="B419:F419"/>
    <mergeCell ref="B424:F424"/>
    <mergeCell ref="B425:F425"/>
    <mergeCell ref="A493:B493"/>
    <mergeCell ref="C493:F493"/>
    <mergeCell ref="B462:F462"/>
    <mergeCell ref="B464:F464"/>
    <mergeCell ref="B474:F474"/>
    <mergeCell ref="B475:F475"/>
    <mergeCell ref="B477:F477"/>
    <mergeCell ref="B480:E480"/>
    <mergeCell ref="B405:F405"/>
    <mergeCell ref="B408:F408"/>
    <mergeCell ref="A409:A410"/>
    <mergeCell ref="B411:F411"/>
    <mergeCell ref="B416:F416"/>
    <mergeCell ref="B412:F412"/>
    <mergeCell ref="A413:A415"/>
    <mergeCell ref="B385:F385"/>
    <mergeCell ref="B389:F389"/>
    <mergeCell ref="B391:F391"/>
    <mergeCell ref="B394:E394"/>
    <mergeCell ref="B395:F395"/>
    <mergeCell ref="B396:F396"/>
    <mergeCell ref="B364:F364"/>
    <mergeCell ref="B370:E370"/>
    <mergeCell ref="B372:E372"/>
    <mergeCell ref="B373:F373"/>
    <mergeCell ref="B374:F374"/>
    <mergeCell ref="B376:F376"/>
    <mergeCell ref="B366:F366"/>
    <mergeCell ref="B367:F367"/>
    <mergeCell ref="B352:F352"/>
    <mergeCell ref="B353:F353"/>
    <mergeCell ref="B355:F355"/>
    <mergeCell ref="B356:F356"/>
    <mergeCell ref="B362:E362"/>
    <mergeCell ref="B363:F363"/>
    <mergeCell ref="B341:E341"/>
    <mergeCell ref="B342:F342"/>
    <mergeCell ref="B343:F343"/>
    <mergeCell ref="B348:F348"/>
    <mergeCell ref="B350:E350"/>
    <mergeCell ref="B351:E351"/>
    <mergeCell ref="B326:E326"/>
    <mergeCell ref="B327:F327"/>
    <mergeCell ref="B328:F328"/>
    <mergeCell ref="B331:E331"/>
    <mergeCell ref="B332:F332"/>
    <mergeCell ref="B333:F333"/>
    <mergeCell ref="B310:F310"/>
    <mergeCell ref="B311:F311"/>
    <mergeCell ref="B318:E318"/>
    <mergeCell ref="B319:F319"/>
    <mergeCell ref="B320:F320"/>
    <mergeCell ref="B321:B322"/>
    <mergeCell ref="B291:F291"/>
    <mergeCell ref="B295:E295"/>
    <mergeCell ref="B296:F296"/>
    <mergeCell ref="B297:F297"/>
    <mergeCell ref="B302:F302"/>
    <mergeCell ref="B309:E309"/>
    <mergeCell ref="B275:F275"/>
    <mergeCell ref="B276:F276"/>
    <mergeCell ref="B285:F285"/>
    <mergeCell ref="B287:E287"/>
    <mergeCell ref="B288:F288"/>
    <mergeCell ref="B289:F289"/>
    <mergeCell ref="B304:F304"/>
    <mergeCell ref="B260:F260"/>
    <mergeCell ref="B261:F261"/>
    <mergeCell ref="B266:E266"/>
    <mergeCell ref="B267:F267"/>
    <mergeCell ref="B268:F268"/>
    <mergeCell ref="B274:E274"/>
    <mergeCell ref="B239:E239"/>
    <mergeCell ref="B240:F240"/>
    <mergeCell ref="B241:F241"/>
    <mergeCell ref="B255:F255"/>
    <mergeCell ref="B259:E259"/>
    <mergeCell ref="B233:F233"/>
    <mergeCell ref="B234:F234"/>
    <mergeCell ref="A235:A236"/>
    <mergeCell ref="B235:B236"/>
    <mergeCell ref="A237:A238"/>
    <mergeCell ref="B237:B238"/>
    <mergeCell ref="B252:B253"/>
    <mergeCell ref="A242:A253"/>
    <mergeCell ref="B226:E226"/>
    <mergeCell ref="B227:F227"/>
    <mergeCell ref="B228:F228"/>
    <mergeCell ref="B231:E231"/>
    <mergeCell ref="B232:E232"/>
    <mergeCell ref="B218:F218"/>
    <mergeCell ref="B221:E221"/>
    <mergeCell ref="B222:F222"/>
    <mergeCell ref="B223:F223"/>
    <mergeCell ref="B212:E212"/>
    <mergeCell ref="B213:F213"/>
    <mergeCell ref="B214:F214"/>
    <mergeCell ref="B216:E216"/>
    <mergeCell ref="B217:F217"/>
    <mergeCell ref="B197:E197"/>
    <mergeCell ref="B199:E199"/>
    <mergeCell ref="B200:F200"/>
    <mergeCell ref="B201:F201"/>
    <mergeCell ref="B205:F205"/>
    <mergeCell ref="B206:F206"/>
    <mergeCell ref="B203:F203"/>
    <mergeCell ref="B208:F208"/>
    <mergeCell ref="B209:F209"/>
    <mergeCell ref="A187:A188"/>
    <mergeCell ref="B189:F189"/>
    <mergeCell ref="A192:A193"/>
    <mergeCell ref="B194:E194"/>
    <mergeCell ref="B195:E195"/>
    <mergeCell ref="B161:F161"/>
    <mergeCell ref="A162:A178"/>
    <mergeCell ref="B179:F179"/>
    <mergeCell ref="B182:F182"/>
    <mergeCell ref="A183:A184"/>
    <mergeCell ref="A185:A186"/>
    <mergeCell ref="B153:F153"/>
    <mergeCell ref="B157:F157"/>
    <mergeCell ref="B159:E159"/>
    <mergeCell ref="B160:F160"/>
    <mergeCell ref="B135:F135"/>
    <mergeCell ref="B138:F138"/>
    <mergeCell ref="B142:E142"/>
    <mergeCell ref="B143:F143"/>
    <mergeCell ref="B144:F144"/>
    <mergeCell ref="A145:A147"/>
    <mergeCell ref="A123:A124"/>
    <mergeCell ref="B125:F125"/>
    <mergeCell ref="B131:F131"/>
    <mergeCell ref="B108:F108"/>
    <mergeCell ref="B111:E111"/>
    <mergeCell ref="B113:E113"/>
    <mergeCell ref="B114:E114"/>
    <mergeCell ref="B115:F115"/>
    <mergeCell ref="B116:F116"/>
    <mergeCell ref="B94:F94"/>
    <mergeCell ref="B97:F97"/>
    <mergeCell ref="B99:E99"/>
    <mergeCell ref="B100:F100"/>
    <mergeCell ref="B101:F101"/>
    <mergeCell ref="B106:F106"/>
    <mergeCell ref="B85:F85"/>
    <mergeCell ref="B87:F87"/>
    <mergeCell ref="B92:E92"/>
    <mergeCell ref="B93:F93"/>
    <mergeCell ref="B89:F89"/>
    <mergeCell ref="B71:F71"/>
    <mergeCell ref="B76:F76"/>
    <mergeCell ref="B78:E78"/>
    <mergeCell ref="B79:F79"/>
    <mergeCell ref="B80:F80"/>
    <mergeCell ref="B82:F82"/>
    <mergeCell ref="B61:F61"/>
    <mergeCell ref="B65:E65"/>
    <mergeCell ref="B66:F66"/>
    <mergeCell ref="B67:F67"/>
    <mergeCell ref="B63:F63"/>
    <mergeCell ref="B57:F57"/>
    <mergeCell ref="B59:E59"/>
    <mergeCell ref="B60:F60"/>
    <mergeCell ref="B40:E40"/>
    <mergeCell ref="B41:F41"/>
    <mergeCell ref="B42:F42"/>
    <mergeCell ref="B44:E44"/>
    <mergeCell ref="B45:E45"/>
    <mergeCell ref="B46:F46"/>
    <mergeCell ref="B55:F55"/>
    <mergeCell ref="B37:F37"/>
    <mergeCell ref="B38:F38"/>
    <mergeCell ref="B26:E26"/>
    <mergeCell ref="B27:F27"/>
    <mergeCell ref="B28:F28"/>
    <mergeCell ref="B30:E30"/>
    <mergeCell ref="B47:F47"/>
    <mergeCell ref="B51:F51"/>
    <mergeCell ref="B53:F53"/>
    <mergeCell ref="A314:A317"/>
    <mergeCell ref="B339:F339"/>
    <mergeCell ref="A335:A338"/>
    <mergeCell ref="B358:F358"/>
    <mergeCell ref="B359:F359"/>
    <mergeCell ref="A1:F1"/>
    <mergeCell ref="A3:A4"/>
    <mergeCell ref="B3:B4"/>
    <mergeCell ref="C3:C4"/>
    <mergeCell ref="D3:F3"/>
    <mergeCell ref="B6:E6"/>
    <mergeCell ref="B16:F16"/>
    <mergeCell ref="B20:F20"/>
    <mergeCell ref="B23:F23"/>
    <mergeCell ref="B7:E7"/>
    <mergeCell ref="B8:F8"/>
    <mergeCell ref="B9:F9"/>
    <mergeCell ref="B12:F12"/>
    <mergeCell ref="B18:F18"/>
    <mergeCell ref="B14:F14"/>
    <mergeCell ref="B31:E31"/>
    <mergeCell ref="B32:F32"/>
    <mergeCell ref="B33:F33"/>
    <mergeCell ref="B36:E36"/>
  </mergeCells>
  <hyperlinks>
    <hyperlink ref="B120" r:id="rId1" display="http://www.mspkamensk.ru/"/>
  </hyperlinks>
  <pageMargins left="0.78740157480314965" right="0.39370078740157483" top="0.39370078740157483" bottom="0.39370078740157483" header="0.19685039370078741" footer="0.11811023622047245"/>
  <pageSetup paperSize="9" scale="85" fitToHeight="0" orientation="portrait"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71"/>
  <sheetViews>
    <sheetView zoomScaleNormal="100" workbookViewId="0">
      <selection sqref="A1:G1"/>
    </sheetView>
  </sheetViews>
  <sheetFormatPr defaultRowHeight="15.75" x14ac:dyDescent="0.25"/>
  <cols>
    <col min="1" max="1" width="5.5703125" style="39" customWidth="1"/>
    <col min="2" max="2" width="39" style="120" customWidth="1"/>
    <col min="3" max="3" width="5.5703125" style="156" customWidth="1"/>
    <col min="4" max="4" width="18" style="202" customWidth="1"/>
    <col min="5" max="5" width="7.5703125" style="156" customWidth="1"/>
    <col min="6" max="6" width="20.42578125" style="202" customWidth="1"/>
    <col min="7" max="7" width="34.42578125" style="202" customWidth="1"/>
    <col min="8" max="256" width="9.140625" style="121"/>
    <col min="257" max="257" width="5.5703125" style="121" customWidth="1"/>
    <col min="258" max="258" width="39" style="121" customWidth="1"/>
    <col min="259" max="259" width="5.5703125" style="121" customWidth="1"/>
    <col min="260" max="260" width="18" style="121" customWidth="1"/>
    <col min="261" max="261" width="7.5703125" style="121" customWidth="1"/>
    <col min="262" max="262" width="20.42578125" style="121" customWidth="1"/>
    <col min="263" max="263" width="39.28515625" style="121" customWidth="1"/>
    <col min="264" max="512" width="9.140625" style="121"/>
    <col min="513" max="513" width="5.5703125" style="121" customWidth="1"/>
    <col min="514" max="514" width="39" style="121" customWidth="1"/>
    <col min="515" max="515" width="5.5703125" style="121" customWidth="1"/>
    <col min="516" max="516" width="18" style="121" customWidth="1"/>
    <col min="517" max="517" width="7.5703125" style="121" customWidth="1"/>
    <col min="518" max="518" width="20.42578125" style="121" customWidth="1"/>
    <col min="519" max="519" width="39.28515625" style="121" customWidth="1"/>
    <col min="520" max="768" width="9.140625" style="121"/>
    <col min="769" max="769" width="5.5703125" style="121" customWidth="1"/>
    <col min="770" max="770" width="39" style="121" customWidth="1"/>
    <col min="771" max="771" width="5.5703125" style="121" customWidth="1"/>
    <col min="772" max="772" width="18" style="121" customWidth="1"/>
    <col min="773" max="773" width="7.5703125" style="121" customWidth="1"/>
    <col min="774" max="774" width="20.42578125" style="121" customWidth="1"/>
    <col min="775" max="775" width="39.28515625" style="121" customWidth="1"/>
    <col min="776" max="1024" width="9.140625" style="121"/>
    <col min="1025" max="1025" width="5.5703125" style="121" customWidth="1"/>
    <col min="1026" max="1026" width="39" style="121" customWidth="1"/>
    <col min="1027" max="1027" width="5.5703125" style="121" customWidth="1"/>
    <col min="1028" max="1028" width="18" style="121" customWidth="1"/>
    <col min="1029" max="1029" width="7.5703125" style="121" customWidth="1"/>
    <col min="1030" max="1030" width="20.42578125" style="121" customWidth="1"/>
    <col min="1031" max="1031" width="39.28515625" style="121" customWidth="1"/>
    <col min="1032" max="1280" width="9.140625" style="121"/>
    <col min="1281" max="1281" width="5.5703125" style="121" customWidth="1"/>
    <col min="1282" max="1282" width="39" style="121" customWidth="1"/>
    <col min="1283" max="1283" width="5.5703125" style="121" customWidth="1"/>
    <col min="1284" max="1284" width="18" style="121" customWidth="1"/>
    <col min="1285" max="1285" width="7.5703125" style="121" customWidth="1"/>
    <col min="1286" max="1286" width="20.42578125" style="121" customWidth="1"/>
    <col min="1287" max="1287" width="39.28515625" style="121" customWidth="1"/>
    <col min="1288" max="1536" width="9.140625" style="121"/>
    <col min="1537" max="1537" width="5.5703125" style="121" customWidth="1"/>
    <col min="1538" max="1538" width="39" style="121" customWidth="1"/>
    <col min="1539" max="1539" width="5.5703125" style="121" customWidth="1"/>
    <col min="1540" max="1540" width="18" style="121" customWidth="1"/>
    <col min="1541" max="1541" width="7.5703125" style="121" customWidth="1"/>
    <col min="1542" max="1542" width="20.42578125" style="121" customWidth="1"/>
    <col min="1543" max="1543" width="39.28515625" style="121" customWidth="1"/>
    <col min="1544" max="1792" width="9.140625" style="121"/>
    <col min="1793" max="1793" width="5.5703125" style="121" customWidth="1"/>
    <col min="1794" max="1794" width="39" style="121" customWidth="1"/>
    <col min="1795" max="1795" width="5.5703125" style="121" customWidth="1"/>
    <col min="1796" max="1796" width="18" style="121" customWidth="1"/>
    <col min="1797" max="1797" width="7.5703125" style="121" customWidth="1"/>
    <col min="1798" max="1798" width="20.42578125" style="121" customWidth="1"/>
    <col min="1799" max="1799" width="39.28515625" style="121" customWidth="1"/>
    <col min="1800" max="2048" width="9.140625" style="121"/>
    <col min="2049" max="2049" width="5.5703125" style="121" customWidth="1"/>
    <col min="2050" max="2050" width="39" style="121" customWidth="1"/>
    <col min="2051" max="2051" width="5.5703125" style="121" customWidth="1"/>
    <col min="2052" max="2052" width="18" style="121" customWidth="1"/>
    <col min="2053" max="2053" width="7.5703125" style="121" customWidth="1"/>
    <col min="2054" max="2054" width="20.42578125" style="121" customWidth="1"/>
    <col min="2055" max="2055" width="39.28515625" style="121" customWidth="1"/>
    <col min="2056" max="2304" width="9.140625" style="121"/>
    <col min="2305" max="2305" width="5.5703125" style="121" customWidth="1"/>
    <col min="2306" max="2306" width="39" style="121" customWidth="1"/>
    <col min="2307" max="2307" width="5.5703125" style="121" customWidth="1"/>
    <col min="2308" max="2308" width="18" style="121" customWidth="1"/>
    <col min="2309" max="2309" width="7.5703125" style="121" customWidth="1"/>
    <col min="2310" max="2310" width="20.42578125" style="121" customWidth="1"/>
    <col min="2311" max="2311" width="39.28515625" style="121" customWidth="1"/>
    <col min="2312" max="2560" width="9.140625" style="121"/>
    <col min="2561" max="2561" width="5.5703125" style="121" customWidth="1"/>
    <col min="2562" max="2562" width="39" style="121" customWidth="1"/>
    <col min="2563" max="2563" width="5.5703125" style="121" customWidth="1"/>
    <col min="2564" max="2564" width="18" style="121" customWidth="1"/>
    <col min="2565" max="2565" width="7.5703125" style="121" customWidth="1"/>
    <col min="2566" max="2566" width="20.42578125" style="121" customWidth="1"/>
    <col min="2567" max="2567" width="39.28515625" style="121" customWidth="1"/>
    <col min="2568" max="2816" width="9.140625" style="121"/>
    <col min="2817" max="2817" width="5.5703125" style="121" customWidth="1"/>
    <col min="2818" max="2818" width="39" style="121" customWidth="1"/>
    <col min="2819" max="2819" width="5.5703125" style="121" customWidth="1"/>
    <col min="2820" max="2820" width="18" style="121" customWidth="1"/>
    <col min="2821" max="2821" width="7.5703125" style="121" customWidth="1"/>
    <col min="2822" max="2822" width="20.42578125" style="121" customWidth="1"/>
    <col min="2823" max="2823" width="39.28515625" style="121" customWidth="1"/>
    <col min="2824" max="3072" width="9.140625" style="121"/>
    <col min="3073" max="3073" width="5.5703125" style="121" customWidth="1"/>
    <col min="3074" max="3074" width="39" style="121" customWidth="1"/>
    <col min="3075" max="3075" width="5.5703125" style="121" customWidth="1"/>
    <col min="3076" max="3076" width="18" style="121" customWidth="1"/>
    <col min="3077" max="3077" width="7.5703125" style="121" customWidth="1"/>
    <col min="3078" max="3078" width="20.42578125" style="121" customWidth="1"/>
    <col min="3079" max="3079" width="39.28515625" style="121" customWidth="1"/>
    <col min="3080" max="3328" width="9.140625" style="121"/>
    <col min="3329" max="3329" width="5.5703125" style="121" customWidth="1"/>
    <col min="3330" max="3330" width="39" style="121" customWidth="1"/>
    <col min="3331" max="3331" width="5.5703125" style="121" customWidth="1"/>
    <col min="3332" max="3332" width="18" style="121" customWidth="1"/>
    <col min="3333" max="3333" width="7.5703125" style="121" customWidth="1"/>
    <col min="3334" max="3334" width="20.42578125" style="121" customWidth="1"/>
    <col min="3335" max="3335" width="39.28515625" style="121" customWidth="1"/>
    <col min="3336" max="3584" width="9.140625" style="121"/>
    <col min="3585" max="3585" width="5.5703125" style="121" customWidth="1"/>
    <col min="3586" max="3586" width="39" style="121" customWidth="1"/>
    <col min="3587" max="3587" width="5.5703125" style="121" customWidth="1"/>
    <col min="3588" max="3588" width="18" style="121" customWidth="1"/>
    <col min="3589" max="3589" width="7.5703125" style="121" customWidth="1"/>
    <col min="3590" max="3590" width="20.42578125" style="121" customWidth="1"/>
    <col min="3591" max="3591" width="39.28515625" style="121" customWidth="1"/>
    <col min="3592" max="3840" width="9.140625" style="121"/>
    <col min="3841" max="3841" width="5.5703125" style="121" customWidth="1"/>
    <col min="3842" max="3842" width="39" style="121" customWidth="1"/>
    <col min="3843" max="3843" width="5.5703125" style="121" customWidth="1"/>
    <col min="3844" max="3844" width="18" style="121" customWidth="1"/>
    <col min="3845" max="3845" width="7.5703125" style="121" customWidth="1"/>
    <col min="3846" max="3846" width="20.42578125" style="121" customWidth="1"/>
    <col min="3847" max="3847" width="39.28515625" style="121" customWidth="1"/>
    <col min="3848" max="4096" width="9.140625" style="121"/>
    <col min="4097" max="4097" width="5.5703125" style="121" customWidth="1"/>
    <col min="4098" max="4098" width="39" style="121" customWidth="1"/>
    <col min="4099" max="4099" width="5.5703125" style="121" customWidth="1"/>
    <col min="4100" max="4100" width="18" style="121" customWidth="1"/>
    <col min="4101" max="4101" width="7.5703125" style="121" customWidth="1"/>
    <col min="4102" max="4102" width="20.42578125" style="121" customWidth="1"/>
    <col min="4103" max="4103" width="39.28515625" style="121" customWidth="1"/>
    <col min="4104" max="4352" width="9.140625" style="121"/>
    <col min="4353" max="4353" width="5.5703125" style="121" customWidth="1"/>
    <col min="4354" max="4354" width="39" style="121" customWidth="1"/>
    <col min="4355" max="4355" width="5.5703125" style="121" customWidth="1"/>
    <col min="4356" max="4356" width="18" style="121" customWidth="1"/>
    <col min="4357" max="4357" width="7.5703125" style="121" customWidth="1"/>
    <col min="4358" max="4358" width="20.42578125" style="121" customWidth="1"/>
    <col min="4359" max="4359" width="39.28515625" style="121" customWidth="1"/>
    <col min="4360" max="4608" width="9.140625" style="121"/>
    <col min="4609" max="4609" width="5.5703125" style="121" customWidth="1"/>
    <col min="4610" max="4610" width="39" style="121" customWidth="1"/>
    <col min="4611" max="4611" width="5.5703125" style="121" customWidth="1"/>
    <col min="4612" max="4612" width="18" style="121" customWidth="1"/>
    <col min="4613" max="4613" width="7.5703125" style="121" customWidth="1"/>
    <col min="4614" max="4614" width="20.42578125" style="121" customWidth="1"/>
    <col min="4615" max="4615" width="39.28515625" style="121" customWidth="1"/>
    <col min="4616" max="4864" width="9.140625" style="121"/>
    <col min="4865" max="4865" width="5.5703125" style="121" customWidth="1"/>
    <col min="4866" max="4866" width="39" style="121" customWidth="1"/>
    <col min="4867" max="4867" width="5.5703125" style="121" customWidth="1"/>
    <col min="4868" max="4868" width="18" style="121" customWidth="1"/>
    <col min="4869" max="4869" width="7.5703125" style="121" customWidth="1"/>
    <col min="4870" max="4870" width="20.42578125" style="121" customWidth="1"/>
    <col min="4871" max="4871" width="39.28515625" style="121" customWidth="1"/>
    <col min="4872" max="5120" width="9.140625" style="121"/>
    <col min="5121" max="5121" width="5.5703125" style="121" customWidth="1"/>
    <col min="5122" max="5122" width="39" style="121" customWidth="1"/>
    <col min="5123" max="5123" width="5.5703125" style="121" customWidth="1"/>
    <col min="5124" max="5124" width="18" style="121" customWidth="1"/>
    <col min="5125" max="5125" width="7.5703125" style="121" customWidth="1"/>
    <col min="5126" max="5126" width="20.42578125" style="121" customWidth="1"/>
    <col min="5127" max="5127" width="39.28515625" style="121" customWidth="1"/>
    <col min="5128" max="5376" width="9.140625" style="121"/>
    <col min="5377" max="5377" width="5.5703125" style="121" customWidth="1"/>
    <col min="5378" max="5378" width="39" style="121" customWidth="1"/>
    <col min="5379" max="5379" width="5.5703125" style="121" customWidth="1"/>
    <col min="5380" max="5380" width="18" style="121" customWidth="1"/>
    <col min="5381" max="5381" width="7.5703125" style="121" customWidth="1"/>
    <col min="5382" max="5382" width="20.42578125" style="121" customWidth="1"/>
    <col min="5383" max="5383" width="39.28515625" style="121" customWidth="1"/>
    <col min="5384" max="5632" width="9.140625" style="121"/>
    <col min="5633" max="5633" width="5.5703125" style="121" customWidth="1"/>
    <col min="5634" max="5634" width="39" style="121" customWidth="1"/>
    <col min="5635" max="5635" width="5.5703125" style="121" customWidth="1"/>
    <col min="5636" max="5636" width="18" style="121" customWidth="1"/>
    <col min="5637" max="5637" width="7.5703125" style="121" customWidth="1"/>
    <col min="5638" max="5638" width="20.42578125" style="121" customWidth="1"/>
    <col min="5639" max="5639" width="39.28515625" style="121" customWidth="1"/>
    <col min="5640" max="5888" width="9.140625" style="121"/>
    <col min="5889" max="5889" width="5.5703125" style="121" customWidth="1"/>
    <col min="5890" max="5890" width="39" style="121" customWidth="1"/>
    <col min="5891" max="5891" width="5.5703125" style="121" customWidth="1"/>
    <col min="5892" max="5892" width="18" style="121" customWidth="1"/>
    <col min="5893" max="5893" width="7.5703125" style="121" customWidth="1"/>
    <col min="5894" max="5894" width="20.42578125" style="121" customWidth="1"/>
    <col min="5895" max="5895" width="39.28515625" style="121" customWidth="1"/>
    <col min="5896" max="6144" width="9.140625" style="121"/>
    <col min="6145" max="6145" width="5.5703125" style="121" customWidth="1"/>
    <col min="6146" max="6146" width="39" style="121" customWidth="1"/>
    <col min="6147" max="6147" width="5.5703125" style="121" customWidth="1"/>
    <col min="6148" max="6148" width="18" style="121" customWidth="1"/>
    <col min="6149" max="6149" width="7.5703125" style="121" customWidth="1"/>
    <col min="6150" max="6150" width="20.42578125" style="121" customWidth="1"/>
    <col min="6151" max="6151" width="39.28515625" style="121" customWidth="1"/>
    <col min="6152" max="6400" width="9.140625" style="121"/>
    <col min="6401" max="6401" width="5.5703125" style="121" customWidth="1"/>
    <col min="6402" max="6402" width="39" style="121" customWidth="1"/>
    <col min="6403" max="6403" width="5.5703125" style="121" customWidth="1"/>
    <col min="6404" max="6404" width="18" style="121" customWidth="1"/>
    <col min="6405" max="6405" width="7.5703125" style="121" customWidth="1"/>
    <col min="6406" max="6406" width="20.42578125" style="121" customWidth="1"/>
    <col min="6407" max="6407" width="39.28515625" style="121" customWidth="1"/>
    <col min="6408" max="6656" width="9.140625" style="121"/>
    <col min="6657" max="6657" width="5.5703125" style="121" customWidth="1"/>
    <col min="6658" max="6658" width="39" style="121" customWidth="1"/>
    <col min="6659" max="6659" width="5.5703125" style="121" customWidth="1"/>
    <col min="6660" max="6660" width="18" style="121" customWidth="1"/>
    <col min="6661" max="6661" width="7.5703125" style="121" customWidth="1"/>
    <col min="6662" max="6662" width="20.42578125" style="121" customWidth="1"/>
    <col min="6663" max="6663" width="39.28515625" style="121" customWidth="1"/>
    <col min="6664" max="6912" width="9.140625" style="121"/>
    <col min="6913" max="6913" width="5.5703125" style="121" customWidth="1"/>
    <col min="6914" max="6914" width="39" style="121" customWidth="1"/>
    <col min="6915" max="6915" width="5.5703125" style="121" customWidth="1"/>
    <col min="6916" max="6916" width="18" style="121" customWidth="1"/>
    <col min="6917" max="6917" width="7.5703125" style="121" customWidth="1"/>
    <col min="6918" max="6918" width="20.42578125" style="121" customWidth="1"/>
    <col min="6919" max="6919" width="39.28515625" style="121" customWidth="1"/>
    <col min="6920" max="7168" width="9.140625" style="121"/>
    <col min="7169" max="7169" width="5.5703125" style="121" customWidth="1"/>
    <col min="7170" max="7170" width="39" style="121" customWidth="1"/>
    <col min="7171" max="7171" width="5.5703125" style="121" customWidth="1"/>
    <col min="7172" max="7172" width="18" style="121" customWidth="1"/>
    <col min="7173" max="7173" width="7.5703125" style="121" customWidth="1"/>
    <col min="7174" max="7174" width="20.42578125" style="121" customWidth="1"/>
    <col min="7175" max="7175" width="39.28515625" style="121" customWidth="1"/>
    <col min="7176" max="7424" width="9.140625" style="121"/>
    <col min="7425" max="7425" width="5.5703125" style="121" customWidth="1"/>
    <col min="7426" max="7426" width="39" style="121" customWidth="1"/>
    <col min="7427" max="7427" width="5.5703125" style="121" customWidth="1"/>
    <col min="7428" max="7428" width="18" style="121" customWidth="1"/>
    <col min="7429" max="7429" width="7.5703125" style="121" customWidth="1"/>
    <col min="7430" max="7430" width="20.42578125" style="121" customWidth="1"/>
    <col min="7431" max="7431" width="39.28515625" style="121" customWidth="1"/>
    <col min="7432" max="7680" width="9.140625" style="121"/>
    <col min="7681" max="7681" width="5.5703125" style="121" customWidth="1"/>
    <col min="7682" max="7682" width="39" style="121" customWidth="1"/>
    <col min="7683" max="7683" width="5.5703125" style="121" customWidth="1"/>
    <col min="7684" max="7684" width="18" style="121" customWidth="1"/>
    <col min="7685" max="7685" width="7.5703125" style="121" customWidth="1"/>
    <col min="7686" max="7686" width="20.42578125" style="121" customWidth="1"/>
    <col min="7687" max="7687" width="39.28515625" style="121" customWidth="1"/>
    <col min="7688" max="7936" width="9.140625" style="121"/>
    <col min="7937" max="7937" width="5.5703125" style="121" customWidth="1"/>
    <col min="7938" max="7938" width="39" style="121" customWidth="1"/>
    <col min="7939" max="7939" width="5.5703125" style="121" customWidth="1"/>
    <col min="7940" max="7940" width="18" style="121" customWidth="1"/>
    <col min="7941" max="7941" width="7.5703125" style="121" customWidth="1"/>
    <col min="7942" max="7942" width="20.42578125" style="121" customWidth="1"/>
    <col min="7943" max="7943" width="39.28515625" style="121" customWidth="1"/>
    <col min="7944" max="8192" width="9.140625" style="121"/>
    <col min="8193" max="8193" width="5.5703125" style="121" customWidth="1"/>
    <col min="8194" max="8194" width="39" style="121" customWidth="1"/>
    <col min="8195" max="8195" width="5.5703125" style="121" customWidth="1"/>
    <col min="8196" max="8196" width="18" style="121" customWidth="1"/>
    <col min="8197" max="8197" width="7.5703125" style="121" customWidth="1"/>
    <col min="8198" max="8198" width="20.42578125" style="121" customWidth="1"/>
    <col min="8199" max="8199" width="39.28515625" style="121" customWidth="1"/>
    <col min="8200" max="8448" width="9.140625" style="121"/>
    <col min="8449" max="8449" width="5.5703125" style="121" customWidth="1"/>
    <col min="8450" max="8450" width="39" style="121" customWidth="1"/>
    <col min="8451" max="8451" width="5.5703125" style="121" customWidth="1"/>
    <col min="8452" max="8452" width="18" style="121" customWidth="1"/>
    <col min="8453" max="8453" width="7.5703125" style="121" customWidth="1"/>
    <col min="8454" max="8454" width="20.42578125" style="121" customWidth="1"/>
    <col min="8455" max="8455" width="39.28515625" style="121" customWidth="1"/>
    <col min="8456" max="8704" width="9.140625" style="121"/>
    <col min="8705" max="8705" width="5.5703125" style="121" customWidth="1"/>
    <col min="8706" max="8706" width="39" style="121" customWidth="1"/>
    <col min="8707" max="8707" width="5.5703125" style="121" customWidth="1"/>
    <col min="8708" max="8708" width="18" style="121" customWidth="1"/>
    <col min="8709" max="8709" width="7.5703125" style="121" customWidth="1"/>
    <col min="8710" max="8710" width="20.42578125" style="121" customWidth="1"/>
    <col min="8711" max="8711" width="39.28515625" style="121" customWidth="1"/>
    <col min="8712" max="8960" width="9.140625" style="121"/>
    <col min="8961" max="8961" width="5.5703125" style="121" customWidth="1"/>
    <col min="8962" max="8962" width="39" style="121" customWidth="1"/>
    <col min="8963" max="8963" width="5.5703125" style="121" customWidth="1"/>
    <col min="8964" max="8964" width="18" style="121" customWidth="1"/>
    <col min="8965" max="8965" width="7.5703125" style="121" customWidth="1"/>
    <col min="8966" max="8966" width="20.42578125" style="121" customWidth="1"/>
    <col min="8967" max="8967" width="39.28515625" style="121" customWidth="1"/>
    <col min="8968" max="9216" width="9.140625" style="121"/>
    <col min="9217" max="9217" width="5.5703125" style="121" customWidth="1"/>
    <col min="9218" max="9218" width="39" style="121" customWidth="1"/>
    <col min="9219" max="9219" width="5.5703125" style="121" customWidth="1"/>
    <col min="9220" max="9220" width="18" style="121" customWidth="1"/>
    <col min="9221" max="9221" width="7.5703125" style="121" customWidth="1"/>
    <col min="9222" max="9222" width="20.42578125" style="121" customWidth="1"/>
    <col min="9223" max="9223" width="39.28515625" style="121" customWidth="1"/>
    <col min="9224" max="9472" width="9.140625" style="121"/>
    <col min="9473" max="9473" width="5.5703125" style="121" customWidth="1"/>
    <col min="9474" max="9474" width="39" style="121" customWidth="1"/>
    <col min="9475" max="9475" width="5.5703125" style="121" customWidth="1"/>
    <col min="9476" max="9476" width="18" style="121" customWidth="1"/>
    <col min="9477" max="9477" width="7.5703125" style="121" customWidth="1"/>
    <col min="9478" max="9478" width="20.42578125" style="121" customWidth="1"/>
    <col min="9479" max="9479" width="39.28515625" style="121" customWidth="1"/>
    <col min="9480" max="9728" width="9.140625" style="121"/>
    <col min="9729" max="9729" width="5.5703125" style="121" customWidth="1"/>
    <col min="9730" max="9730" width="39" style="121" customWidth="1"/>
    <col min="9731" max="9731" width="5.5703125" style="121" customWidth="1"/>
    <col min="9732" max="9732" width="18" style="121" customWidth="1"/>
    <col min="9733" max="9733" width="7.5703125" style="121" customWidth="1"/>
    <col min="9734" max="9734" width="20.42578125" style="121" customWidth="1"/>
    <col min="9735" max="9735" width="39.28515625" style="121" customWidth="1"/>
    <col min="9736" max="9984" width="9.140625" style="121"/>
    <col min="9985" max="9985" width="5.5703125" style="121" customWidth="1"/>
    <col min="9986" max="9986" width="39" style="121" customWidth="1"/>
    <col min="9987" max="9987" width="5.5703125" style="121" customWidth="1"/>
    <col min="9988" max="9988" width="18" style="121" customWidth="1"/>
    <col min="9989" max="9989" width="7.5703125" style="121" customWidth="1"/>
    <col min="9990" max="9990" width="20.42578125" style="121" customWidth="1"/>
    <col min="9991" max="9991" width="39.28515625" style="121" customWidth="1"/>
    <col min="9992" max="10240" width="9.140625" style="121"/>
    <col min="10241" max="10241" width="5.5703125" style="121" customWidth="1"/>
    <col min="10242" max="10242" width="39" style="121" customWidth="1"/>
    <col min="10243" max="10243" width="5.5703125" style="121" customWidth="1"/>
    <col min="10244" max="10244" width="18" style="121" customWidth="1"/>
    <col min="10245" max="10245" width="7.5703125" style="121" customWidth="1"/>
    <col min="10246" max="10246" width="20.42578125" style="121" customWidth="1"/>
    <col min="10247" max="10247" width="39.28515625" style="121" customWidth="1"/>
    <col min="10248" max="10496" width="9.140625" style="121"/>
    <col min="10497" max="10497" width="5.5703125" style="121" customWidth="1"/>
    <col min="10498" max="10498" width="39" style="121" customWidth="1"/>
    <col min="10499" max="10499" width="5.5703125" style="121" customWidth="1"/>
    <col min="10500" max="10500" width="18" style="121" customWidth="1"/>
    <col min="10501" max="10501" width="7.5703125" style="121" customWidth="1"/>
    <col min="10502" max="10502" width="20.42578125" style="121" customWidth="1"/>
    <col min="10503" max="10503" width="39.28515625" style="121" customWidth="1"/>
    <col min="10504" max="10752" width="9.140625" style="121"/>
    <col min="10753" max="10753" width="5.5703125" style="121" customWidth="1"/>
    <col min="10754" max="10754" width="39" style="121" customWidth="1"/>
    <col min="10755" max="10755" width="5.5703125" style="121" customWidth="1"/>
    <col min="10756" max="10756" width="18" style="121" customWidth="1"/>
    <col min="10757" max="10757" width="7.5703125" style="121" customWidth="1"/>
    <col min="10758" max="10758" width="20.42578125" style="121" customWidth="1"/>
    <col min="10759" max="10759" width="39.28515625" style="121" customWidth="1"/>
    <col min="10760" max="11008" width="9.140625" style="121"/>
    <col min="11009" max="11009" width="5.5703125" style="121" customWidth="1"/>
    <col min="11010" max="11010" width="39" style="121" customWidth="1"/>
    <col min="11011" max="11011" width="5.5703125" style="121" customWidth="1"/>
    <col min="11012" max="11012" width="18" style="121" customWidth="1"/>
    <col min="11013" max="11013" width="7.5703125" style="121" customWidth="1"/>
    <col min="11014" max="11014" width="20.42578125" style="121" customWidth="1"/>
    <col min="11015" max="11015" width="39.28515625" style="121" customWidth="1"/>
    <col min="11016" max="11264" width="9.140625" style="121"/>
    <col min="11265" max="11265" width="5.5703125" style="121" customWidth="1"/>
    <col min="11266" max="11266" width="39" style="121" customWidth="1"/>
    <col min="11267" max="11267" width="5.5703125" style="121" customWidth="1"/>
    <col min="11268" max="11268" width="18" style="121" customWidth="1"/>
    <col min="11269" max="11269" width="7.5703125" style="121" customWidth="1"/>
    <col min="11270" max="11270" width="20.42578125" style="121" customWidth="1"/>
    <col min="11271" max="11271" width="39.28515625" style="121" customWidth="1"/>
    <col min="11272" max="11520" width="9.140625" style="121"/>
    <col min="11521" max="11521" width="5.5703125" style="121" customWidth="1"/>
    <col min="11522" max="11522" width="39" style="121" customWidth="1"/>
    <col min="11523" max="11523" width="5.5703125" style="121" customWidth="1"/>
    <col min="11524" max="11524" width="18" style="121" customWidth="1"/>
    <col min="11525" max="11525" width="7.5703125" style="121" customWidth="1"/>
    <col min="11526" max="11526" width="20.42578125" style="121" customWidth="1"/>
    <col min="11527" max="11527" width="39.28515625" style="121" customWidth="1"/>
    <col min="11528" max="11776" width="9.140625" style="121"/>
    <col min="11777" max="11777" width="5.5703125" style="121" customWidth="1"/>
    <col min="11778" max="11778" width="39" style="121" customWidth="1"/>
    <col min="11779" max="11779" width="5.5703125" style="121" customWidth="1"/>
    <col min="11780" max="11780" width="18" style="121" customWidth="1"/>
    <col min="11781" max="11781" width="7.5703125" style="121" customWidth="1"/>
    <col min="11782" max="11782" width="20.42578125" style="121" customWidth="1"/>
    <col min="11783" max="11783" width="39.28515625" style="121" customWidth="1"/>
    <col min="11784" max="12032" width="9.140625" style="121"/>
    <col min="12033" max="12033" width="5.5703125" style="121" customWidth="1"/>
    <col min="12034" max="12034" width="39" style="121" customWidth="1"/>
    <col min="12035" max="12035" width="5.5703125" style="121" customWidth="1"/>
    <col min="12036" max="12036" width="18" style="121" customWidth="1"/>
    <col min="12037" max="12037" width="7.5703125" style="121" customWidth="1"/>
    <col min="12038" max="12038" width="20.42578125" style="121" customWidth="1"/>
    <col min="12039" max="12039" width="39.28515625" style="121" customWidth="1"/>
    <col min="12040" max="12288" width="9.140625" style="121"/>
    <col min="12289" max="12289" width="5.5703125" style="121" customWidth="1"/>
    <col min="12290" max="12290" width="39" style="121" customWidth="1"/>
    <col min="12291" max="12291" width="5.5703125" style="121" customWidth="1"/>
    <col min="12292" max="12292" width="18" style="121" customWidth="1"/>
    <col min="12293" max="12293" width="7.5703125" style="121" customWidth="1"/>
    <col min="12294" max="12294" width="20.42578125" style="121" customWidth="1"/>
    <col min="12295" max="12295" width="39.28515625" style="121" customWidth="1"/>
    <col min="12296" max="12544" width="9.140625" style="121"/>
    <col min="12545" max="12545" width="5.5703125" style="121" customWidth="1"/>
    <col min="12546" max="12546" width="39" style="121" customWidth="1"/>
    <col min="12547" max="12547" width="5.5703125" style="121" customWidth="1"/>
    <col min="12548" max="12548" width="18" style="121" customWidth="1"/>
    <col min="12549" max="12549" width="7.5703125" style="121" customWidth="1"/>
    <col min="12550" max="12550" width="20.42578125" style="121" customWidth="1"/>
    <col min="12551" max="12551" width="39.28515625" style="121" customWidth="1"/>
    <col min="12552" max="12800" width="9.140625" style="121"/>
    <col min="12801" max="12801" width="5.5703125" style="121" customWidth="1"/>
    <col min="12802" max="12802" width="39" style="121" customWidth="1"/>
    <col min="12803" max="12803" width="5.5703125" style="121" customWidth="1"/>
    <col min="12804" max="12804" width="18" style="121" customWidth="1"/>
    <col min="12805" max="12805" width="7.5703125" style="121" customWidth="1"/>
    <col min="12806" max="12806" width="20.42578125" style="121" customWidth="1"/>
    <col min="12807" max="12807" width="39.28515625" style="121" customWidth="1"/>
    <col min="12808" max="13056" width="9.140625" style="121"/>
    <col min="13057" max="13057" width="5.5703125" style="121" customWidth="1"/>
    <col min="13058" max="13058" width="39" style="121" customWidth="1"/>
    <col min="13059" max="13059" width="5.5703125" style="121" customWidth="1"/>
    <col min="13060" max="13060" width="18" style="121" customWidth="1"/>
    <col min="13061" max="13061" width="7.5703125" style="121" customWidth="1"/>
    <col min="13062" max="13062" width="20.42578125" style="121" customWidth="1"/>
    <col min="13063" max="13063" width="39.28515625" style="121" customWidth="1"/>
    <col min="13064" max="13312" width="9.140625" style="121"/>
    <col min="13313" max="13313" width="5.5703125" style="121" customWidth="1"/>
    <col min="13314" max="13314" width="39" style="121" customWidth="1"/>
    <col min="13315" max="13315" width="5.5703125" style="121" customWidth="1"/>
    <col min="13316" max="13316" width="18" style="121" customWidth="1"/>
    <col min="13317" max="13317" width="7.5703125" style="121" customWidth="1"/>
    <col min="13318" max="13318" width="20.42578125" style="121" customWidth="1"/>
    <col min="13319" max="13319" width="39.28515625" style="121" customWidth="1"/>
    <col min="13320" max="13568" width="9.140625" style="121"/>
    <col min="13569" max="13569" width="5.5703125" style="121" customWidth="1"/>
    <col min="13570" max="13570" width="39" style="121" customWidth="1"/>
    <col min="13571" max="13571" width="5.5703125" style="121" customWidth="1"/>
    <col min="13572" max="13572" width="18" style="121" customWidth="1"/>
    <col min="13573" max="13573" width="7.5703125" style="121" customWidth="1"/>
    <col min="13574" max="13574" width="20.42578125" style="121" customWidth="1"/>
    <col min="13575" max="13575" width="39.28515625" style="121" customWidth="1"/>
    <col min="13576" max="13824" width="9.140625" style="121"/>
    <col min="13825" max="13825" width="5.5703125" style="121" customWidth="1"/>
    <col min="13826" max="13826" width="39" style="121" customWidth="1"/>
    <col min="13827" max="13827" width="5.5703125" style="121" customWidth="1"/>
    <col min="13828" max="13828" width="18" style="121" customWidth="1"/>
    <col min="13829" max="13829" width="7.5703125" style="121" customWidth="1"/>
    <col min="13830" max="13830" width="20.42578125" style="121" customWidth="1"/>
    <col min="13831" max="13831" width="39.28515625" style="121" customWidth="1"/>
    <col min="13832" max="14080" width="9.140625" style="121"/>
    <col min="14081" max="14081" width="5.5703125" style="121" customWidth="1"/>
    <col min="14082" max="14082" width="39" style="121" customWidth="1"/>
    <col min="14083" max="14083" width="5.5703125" style="121" customWidth="1"/>
    <col min="14084" max="14084" width="18" style="121" customWidth="1"/>
    <col min="14085" max="14085" width="7.5703125" style="121" customWidth="1"/>
    <col min="14086" max="14086" width="20.42578125" style="121" customWidth="1"/>
    <col min="14087" max="14087" width="39.28515625" style="121" customWidth="1"/>
    <col min="14088" max="14336" width="9.140625" style="121"/>
    <col min="14337" max="14337" width="5.5703125" style="121" customWidth="1"/>
    <col min="14338" max="14338" width="39" style="121" customWidth="1"/>
    <col min="14339" max="14339" width="5.5703125" style="121" customWidth="1"/>
    <col min="14340" max="14340" width="18" style="121" customWidth="1"/>
    <col min="14341" max="14341" width="7.5703125" style="121" customWidth="1"/>
    <col min="14342" max="14342" width="20.42578125" style="121" customWidth="1"/>
    <col min="14343" max="14343" width="39.28515625" style="121" customWidth="1"/>
    <col min="14344" max="14592" width="9.140625" style="121"/>
    <col min="14593" max="14593" width="5.5703125" style="121" customWidth="1"/>
    <col min="14594" max="14594" width="39" style="121" customWidth="1"/>
    <col min="14595" max="14595" width="5.5703125" style="121" customWidth="1"/>
    <col min="14596" max="14596" width="18" style="121" customWidth="1"/>
    <col min="14597" max="14597" width="7.5703125" style="121" customWidth="1"/>
    <col min="14598" max="14598" width="20.42578125" style="121" customWidth="1"/>
    <col min="14599" max="14599" width="39.28515625" style="121" customWidth="1"/>
    <col min="14600" max="14848" width="9.140625" style="121"/>
    <col min="14849" max="14849" width="5.5703125" style="121" customWidth="1"/>
    <col min="14850" max="14850" width="39" style="121" customWidth="1"/>
    <col min="14851" max="14851" width="5.5703125" style="121" customWidth="1"/>
    <col min="14852" max="14852" width="18" style="121" customWidth="1"/>
    <col min="14853" max="14853" width="7.5703125" style="121" customWidth="1"/>
    <col min="14854" max="14854" width="20.42578125" style="121" customWidth="1"/>
    <col min="14855" max="14855" width="39.28515625" style="121" customWidth="1"/>
    <col min="14856" max="15104" width="9.140625" style="121"/>
    <col min="15105" max="15105" width="5.5703125" style="121" customWidth="1"/>
    <col min="15106" max="15106" width="39" style="121" customWidth="1"/>
    <col min="15107" max="15107" width="5.5703125" style="121" customWidth="1"/>
    <col min="15108" max="15108" width="18" style="121" customWidth="1"/>
    <col min="15109" max="15109" width="7.5703125" style="121" customWidth="1"/>
    <col min="15110" max="15110" width="20.42578125" style="121" customWidth="1"/>
    <col min="15111" max="15111" width="39.28515625" style="121" customWidth="1"/>
    <col min="15112" max="15360" width="9.140625" style="121"/>
    <col min="15361" max="15361" width="5.5703125" style="121" customWidth="1"/>
    <col min="15362" max="15362" width="39" style="121" customWidth="1"/>
    <col min="15363" max="15363" width="5.5703125" style="121" customWidth="1"/>
    <col min="15364" max="15364" width="18" style="121" customWidth="1"/>
    <col min="15365" max="15365" width="7.5703125" style="121" customWidth="1"/>
    <col min="15366" max="15366" width="20.42578125" style="121" customWidth="1"/>
    <col min="15367" max="15367" width="39.28515625" style="121" customWidth="1"/>
    <col min="15368" max="15616" width="9.140625" style="121"/>
    <col min="15617" max="15617" width="5.5703125" style="121" customWidth="1"/>
    <col min="15618" max="15618" width="39" style="121" customWidth="1"/>
    <col min="15619" max="15619" width="5.5703125" style="121" customWidth="1"/>
    <col min="15620" max="15620" width="18" style="121" customWidth="1"/>
    <col min="15621" max="15621" width="7.5703125" style="121" customWidth="1"/>
    <col min="15622" max="15622" width="20.42578125" style="121" customWidth="1"/>
    <col min="15623" max="15623" width="39.28515625" style="121" customWidth="1"/>
    <col min="15624" max="15872" width="9.140625" style="121"/>
    <col min="15873" max="15873" width="5.5703125" style="121" customWidth="1"/>
    <col min="15874" max="15874" width="39" style="121" customWidth="1"/>
    <col min="15875" max="15875" width="5.5703125" style="121" customWidth="1"/>
    <col min="15876" max="15876" width="18" style="121" customWidth="1"/>
    <col min="15877" max="15877" width="7.5703125" style="121" customWidth="1"/>
    <col min="15878" max="15878" width="20.42578125" style="121" customWidth="1"/>
    <col min="15879" max="15879" width="39.28515625" style="121" customWidth="1"/>
    <col min="15880" max="16128" width="9.140625" style="121"/>
    <col min="16129" max="16129" width="5.5703125" style="121" customWidth="1"/>
    <col min="16130" max="16130" width="39" style="121" customWidth="1"/>
    <col min="16131" max="16131" width="5.5703125" style="121" customWidth="1"/>
    <col min="16132" max="16132" width="18" style="121" customWidth="1"/>
    <col min="16133" max="16133" width="7.5703125" style="121" customWidth="1"/>
    <col min="16134" max="16134" width="20.42578125" style="121" customWidth="1"/>
    <col min="16135" max="16135" width="39.28515625" style="121" customWidth="1"/>
    <col min="16136" max="16384" width="9.140625" style="121"/>
  </cols>
  <sheetData>
    <row r="1" spans="1:7" s="109" customFormat="1" ht="18.75" customHeight="1" x14ac:dyDescent="0.3">
      <c r="A1" s="332" t="s">
        <v>758</v>
      </c>
      <c r="B1" s="332"/>
      <c r="C1" s="332"/>
      <c r="D1" s="332"/>
      <c r="E1" s="332"/>
      <c r="F1" s="332"/>
      <c r="G1" s="332"/>
    </row>
    <row r="2" spans="1:7" ht="8.25" customHeight="1" x14ac:dyDescent="0.25">
      <c r="C2" s="120"/>
      <c r="D2" s="120"/>
      <c r="E2" s="120"/>
      <c r="F2" s="120"/>
      <c r="G2" s="120"/>
    </row>
    <row r="3" spans="1:7" s="122" customFormat="1" ht="33.75" customHeight="1" x14ac:dyDescent="0.25">
      <c r="A3" s="333" t="s">
        <v>0</v>
      </c>
      <c r="B3" s="335" t="s">
        <v>378</v>
      </c>
      <c r="C3" s="243" t="s">
        <v>379</v>
      </c>
      <c r="D3" s="243"/>
      <c r="E3" s="243" t="s">
        <v>380</v>
      </c>
      <c r="F3" s="243"/>
      <c r="G3" s="243" t="s">
        <v>381</v>
      </c>
    </row>
    <row r="4" spans="1:7" s="122" customFormat="1" ht="33.75" customHeight="1" x14ac:dyDescent="0.25">
      <c r="A4" s="334"/>
      <c r="B4" s="336"/>
      <c r="C4" s="243"/>
      <c r="D4" s="243"/>
      <c r="E4" s="243"/>
      <c r="F4" s="243"/>
      <c r="G4" s="243"/>
    </row>
    <row r="5" spans="1:7" s="123" customFormat="1" x14ac:dyDescent="0.25">
      <c r="A5" s="6">
        <v>1</v>
      </c>
      <c r="B5" s="103">
        <v>2</v>
      </c>
      <c r="C5" s="329">
        <v>3</v>
      </c>
      <c r="D5" s="329"/>
      <c r="E5" s="329">
        <v>4</v>
      </c>
      <c r="F5" s="329"/>
      <c r="G5" s="196">
        <v>5</v>
      </c>
    </row>
    <row r="6" spans="1:7" s="131" customFormat="1" ht="63" customHeight="1" x14ac:dyDescent="0.25">
      <c r="A6" s="124" t="s">
        <v>21</v>
      </c>
      <c r="B6" s="125" t="str">
        <f>'Целевые показатели'!B6</f>
        <v>Муниципальная программа «Реализация социальной политики в Каменск-Уральском городском округе на 2025-2030 годы»</v>
      </c>
      <c r="C6" s="126">
        <f>'Финансовое обеспечение'!E34/100</f>
        <v>0.99779098831317981</v>
      </c>
      <c r="D6" s="127" t="s">
        <v>386</v>
      </c>
      <c r="E6" s="128">
        <f>'Целевые показатели'!F6/100</f>
        <v>1</v>
      </c>
      <c r="F6" s="129" t="s">
        <v>387</v>
      </c>
      <c r="G6" s="130" t="s">
        <v>389</v>
      </c>
    </row>
    <row r="7" spans="1:7" ht="62.25" customHeight="1" x14ac:dyDescent="0.25">
      <c r="A7" s="132" t="s">
        <v>384</v>
      </c>
      <c r="B7" s="133" t="str">
        <f>'Целевые показатели'!B7</f>
        <v>Подпрограмма «Дополнительные меры социальной поддержки населения в Каменск-Уральском городском округе на 2025-2030 годы»</v>
      </c>
      <c r="C7" s="134">
        <f>'Финансовое обеспечение'!E51/100</f>
        <v>0.99779063472729734</v>
      </c>
      <c r="D7" s="135" t="s">
        <v>386</v>
      </c>
      <c r="E7" s="136">
        <f>'Целевые показатели'!F7/100</f>
        <v>1</v>
      </c>
      <c r="F7" s="137" t="s">
        <v>387</v>
      </c>
      <c r="G7" s="138" t="s">
        <v>391</v>
      </c>
    </row>
    <row r="8" spans="1:7" ht="47.25" customHeight="1" x14ac:dyDescent="0.25">
      <c r="A8" s="132" t="s">
        <v>385</v>
      </c>
      <c r="B8" s="133" t="str">
        <f>'Целевые показатели'!B26</f>
        <v>Подпрограмма «Профилактика инфекционных и неинфекционных заболеваний в Каменск-Уральском городском округе на 2025-2030 годы»</v>
      </c>
      <c r="C8" s="134">
        <f>'Финансовое обеспечение'!E56/100</f>
        <v>0.998</v>
      </c>
      <c r="D8" s="135" t="s">
        <v>386</v>
      </c>
      <c r="E8" s="136">
        <f>'Целевые показатели'!F26/100</f>
        <v>1</v>
      </c>
      <c r="F8" s="137" t="s">
        <v>387</v>
      </c>
      <c r="G8" s="138" t="s">
        <v>391</v>
      </c>
    </row>
    <row r="9" spans="1:7" s="142" customFormat="1" ht="80.25" customHeight="1" x14ac:dyDescent="0.25">
      <c r="A9" s="124" t="s">
        <v>25</v>
      </c>
      <c r="B9" s="125" t="str">
        <f>'Целевые показатели'!B30</f>
        <v>Муниципальная программа «Обеспечение жильем отдельных категорий граждан в Каменск-Уральском городском округе на 2025-2030 годы»</v>
      </c>
      <c r="C9" s="140">
        <f>'Финансовое обеспечение'!E62/100</f>
        <v>1</v>
      </c>
      <c r="D9" s="141" t="s">
        <v>386</v>
      </c>
      <c r="E9" s="128">
        <f>'Целевые показатели'!F30/100</f>
        <v>1</v>
      </c>
      <c r="F9" s="129" t="s">
        <v>387</v>
      </c>
      <c r="G9" s="130" t="s">
        <v>389</v>
      </c>
    </row>
    <row r="10" spans="1:7" ht="62.25" customHeight="1" x14ac:dyDescent="0.25">
      <c r="A10" s="132" t="s">
        <v>390</v>
      </c>
      <c r="B10" s="133" t="str">
        <f>'Целевые показатели'!B31</f>
        <v>Подпрограмма «Обеспечение жильем молодых семей в Каменск-Уральском городском округе на 2025 – 2030 годы»</v>
      </c>
      <c r="C10" s="134">
        <f>'Финансовое обеспечение'!E79/100</f>
        <v>1.0000000000000002</v>
      </c>
      <c r="D10" s="139" t="s">
        <v>386</v>
      </c>
      <c r="E10" s="136">
        <f>'Целевые показатели'!F31/100</f>
        <v>1</v>
      </c>
      <c r="F10" s="137" t="s">
        <v>387</v>
      </c>
      <c r="G10" s="138" t="s">
        <v>391</v>
      </c>
    </row>
    <row r="11" spans="1:7" ht="61.5" customHeight="1" x14ac:dyDescent="0.25">
      <c r="A11" s="132" t="s">
        <v>392</v>
      </c>
      <c r="B11" s="133" t="str">
        <f>'Целевые показатели'!B36</f>
        <v>Подпрограмма «Обеспечение жилыми помещениями малоимущих граждан в Каменск-Уральском городском округе на 2025 – 2030 годы»</v>
      </c>
      <c r="C11" s="134">
        <f>'Финансовое обеспечение'!E84/100</f>
        <v>1</v>
      </c>
      <c r="D11" s="139" t="s">
        <v>386</v>
      </c>
      <c r="E11" s="136">
        <f>'Целевые показатели'!F36/100</f>
        <v>1</v>
      </c>
      <c r="F11" s="137" t="s">
        <v>387</v>
      </c>
      <c r="G11" s="138" t="s">
        <v>391</v>
      </c>
    </row>
    <row r="12" spans="1:7" ht="62.25" customHeight="1" x14ac:dyDescent="0.25">
      <c r="A12" s="132" t="s">
        <v>393</v>
      </c>
      <c r="B12" s="133" t="str">
        <f>'Целевые показатели'!B40</f>
        <v>Подпрограмма «Обеспечение жильем молодых специалистов в Каменск-Уральском городском округе на 2025-2030 годы»</v>
      </c>
      <c r="C12" s="134">
        <f>'Финансовое обеспечение'!E84/100</f>
        <v>1</v>
      </c>
      <c r="D12" s="139" t="s">
        <v>386</v>
      </c>
      <c r="E12" s="136">
        <f>'Целевые показатели'!F40/100</f>
        <v>1</v>
      </c>
      <c r="F12" s="137" t="s">
        <v>387</v>
      </c>
      <c r="G12" s="138" t="s">
        <v>391</v>
      </c>
    </row>
    <row r="13" spans="1:7" s="142" customFormat="1" ht="93.75" customHeight="1" x14ac:dyDescent="0.25">
      <c r="A13" s="124" t="s">
        <v>26</v>
      </c>
      <c r="B13" s="125" t="str">
        <f>'Целевые показатели'!B44</f>
        <v>Муниципальная программа «Обеспечение развития гражданского общества и муниципального управления в Каменск-Уральском городском округе на 2025 – 2030 годы»</v>
      </c>
      <c r="C13" s="140">
        <f>'Финансовое обеспечение'!E95/100</f>
        <v>0.98877303730787192</v>
      </c>
      <c r="D13" s="143" t="s">
        <v>386</v>
      </c>
      <c r="E13" s="128">
        <f>'Целевые показатели'!F44/100</f>
        <v>1.0175920340774169</v>
      </c>
      <c r="F13" s="129" t="s">
        <v>762</v>
      </c>
      <c r="G13" s="130" t="s">
        <v>389</v>
      </c>
    </row>
    <row r="14" spans="1:7" ht="78" customHeight="1" x14ac:dyDescent="0.25">
      <c r="A14" s="132" t="s">
        <v>395</v>
      </c>
      <c r="B14" s="133" t="str">
        <f>'Целевые показатели'!B45</f>
        <v>Подпрограмма «Поддержка социально ориентированных некоммерческих организаций в Каменск-Уральском городском округе на 2025-2030 годы»</v>
      </c>
      <c r="C14" s="134">
        <f>'Финансовое обеспечение'!E112/100</f>
        <v>0.99977550791334613</v>
      </c>
      <c r="D14" s="135" t="s">
        <v>386</v>
      </c>
      <c r="E14" s="136">
        <f>'Целевые показатели'!F45/100</f>
        <v>1.0958946608946609</v>
      </c>
      <c r="F14" s="137" t="s">
        <v>407</v>
      </c>
      <c r="G14" s="138" t="s">
        <v>401</v>
      </c>
    </row>
    <row r="15" spans="1:7" ht="94.5" customHeight="1" x14ac:dyDescent="0.25">
      <c r="A15" s="132" t="s">
        <v>396</v>
      </c>
      <c r="B15" s="133" t="str">
        <f>'Целевые показатели'!B59</f>
        <v>Подпрограмма «Профилактика экстремизма, укрепление межнационального и межконфессионального согласия в Каменск-Уральском городском округе на 2025-2030 годы»</v>
      </c>
      <c r="C15" s="134">
        <f>'Финансовое обеспечение'!E117/100</f>
        <v>0.99750000000000005</v>
      </c>
      <c r="D15" s="144" t="s">
        <v>386</v>
      </c>
      <c r="E15" s="136">
        <f>'Целевые показатели'!F59/100</f>
        <v>1.03</v>
      </c>
      <c r="F15" s="137" t="s">
        <v>387</v>
      </c>
      <c r="G15" s="138" t="s">
        <v>391</v>
      </c>
    </row>
    <row r="16" spans="1:7" ht="93" customHeight="1" x14ac:dyDescent="0.25">
      <c r="A16" s="132" t="s">
        <v>397</v>
      </c>
      <c r="B16" s="133" t="str">
        <f>'Целевые показатели'!B65</f>
        <v>Подпрограмма «Обеспечение комплектования, учета, хранения и использования архивных документов, находящихся в МКУ «Архив Каменск-Уральского городского округа» на 2025-2030 годы»</v>
      </c>
      <c r="C16" s="134">
        <f>'Финансовое обеспечение'!E122/100</f>
        <v>0.99133337562244284</v>
      </c>
      <c r="D16" s="135" t="s">
        <v>386</v>
      </c>
      <c r="E16" s="136">
        <f>'Целевые показатели'!F65/100</f>
        <v>1.0177548682703321</v>
      </c>
      <c r="F16" s="137" t="s">
        <v>387</v>
      </c>
      <c r="G16" s="138" t="s">
        <v>391</v>
      </c>
    </row>
    <row r="17" spans="1:7" ht="32.25" customHeight="1" x14ac:dyDescent="0.25">
      <c r="A17" s="132" t="s">
        <v>398</v>
      </c>
      <c r="B17" s="133" t="str">
        <f>'Целевые показатели'!B78</f>
        <v>Подпрограмма «Реализация прочих мероприятий на 2025-2030 годы»</v>
      </c>
      <c r="C17" s="134">
        <f>'Финансовое обеспечение'!E127/100</f>
        <v>0.98610569000870729</v>
      </c>
      <c r="D17" s="135" t="s">
        <v>386</v>
      </c>
      <c r="E17" s="145">
        <f>'Целевые показатели'!F78/100</f>
        <v>1</v>
      </c>
      <c r="F17" s="137" t="s">
        <v>387</v>
      </c>
      <c r="G17" s="138" t="s">
        <v>391</v>
      </c>
    </row>
    <row r="18" spans="1:7" ht="78.75" x14ac:dyDescent="0.25">
      <c r="A18" s="132" t="s">
        <v>399</v>
      </c>
      <c r="B18" s="133" t="str">
        <f>'Целевые показатели'!B92</f>
        <v>Подпрограмма «Профилактика правонарушений и употребления психоактивных веществ в Каменск-Уральском городском округе на 2025-2030 годы»</v>
      </c>
      <c r="C18" s="134">
        <f>'Финансовое обеспечение'!E132/100</f>
        <v>0.94428571428571428</v>
      </c>
      <c r="D18" s="135" t="s">
        <v>400</v>
      </c>
      <c r="E18" s="136">
        <f>'Целевые показатели'!F92/100</f>
        <v>0.98160919540229885</v>
      </c>
      <c r="F18" s="137" t="s">
        <v>387</v>
      </c>
      <c r="G18" s="138" t="s">
        <v>401</v>
      </c>
    </row>
    <row r="19" spans="1:7" ht="81.75" customHeight="1" x14ac:dyDescent="0.25">
      <c r="A19" s="132" t="s">
        <v>402</v>
      </c>
      <c r="B19" s="133" t="str">
        <f>'Целевые показатели'!B99</f>
        <v>Подпрограмма «Профилактика терроризма, а также минимизация и (или) ликвидация последствий его на территории Каменск-Уральского городского округа на 2025-2030 годы»</v>
      </c>
      <c r="C19" s="134">
        <f>'Финансовое обеспечение'!E137/100</f>
        <v>0.99963636363636355</v>
      </c>
      <c r="D19" s="139" t="s">
        <v>386</v>
      </c>
      <c r="E19" s="136">
        <f>'Целевые показатели'!F99/100</f>
        <v>0.96857142857142864</v>
      </c>
      <c r="F19" s="137" t="s">
        <v>387</v>
      </c>
      <c r="G19" s="138" t="s">
        <v>388</v>
      </c>
    </row>
    <row r="20" spans="1:7" ht="47.25" x14ac:dyDescent="0.25">
      <c r="A20" s="132" t="s">
        <v>404</v>
      </c>
      <c r="B20" s="133" t="str">
        <f>'Целевые показатели'!B111</f>
        <v>Обеспечивающая подпрограмма</v>
      </c>
      <c r="C20" s="134">
        <f>'Финансовое обеспечение'!E142/100</f>
        <v>0.98937346182997898</v>
      </c>
      <c r="D20" s="135" t="s">
        <v>386</v>
      </c>
      <c r="E20" s="145" t="s">
        <v>20</v>
      </c>
      <c r="F20" s="138" t="s">
        <v>405</v>
      </c>
      <c r="G20" s="138" t="s">
        <v>406</v>
      </c>
    </row>
    <row r="21" spans="1:7" s="142" customFormat="1" ht="94.5" customHeight="1" x14ac:dyDescent="0.25">
      <c r="A21" s="124" t="s">
        <v>30</v>
      </c>
      <c r="B21" s="125" t="str">
        <f>'Целевые показатели'!B113</f>
        <v>Муниципальная программа «Содействие развитию малого и среднего предпринимательства, внутреннего и въездного туризма в Каменск-Уральском городском округе на 2025 – 2030 годы»</v>
      </c>
      <c r="C21" s="126">
        <f>'Финансовое обеспечение'!E148/100</f>
        <v>0.97149001048744577</v>
      </c>
      <c r="D21" s="127" t="s">
        <v>386</v>
      </c>
      <c r="E21" s="128">
        <f>'Целевые показатели'!F113/100</f>
        <v>1.3707520246503824</v>
      </c>
      <c r="F21" s="129" t="s">
        <v>407</v>
      </c>
      <c r="G21" s="130" t="s">
        <v>383</v>
      </c>
    </row>
    <row r="22" spans="1:7" ht="77.25" customHeight="1" x14ac:dyDescent="0.25">
      <c r="A22" s="132" t="s">
        <v>408</v>
      </c>
      <c r="B22" s="133" t="str">
        <f>'Целевые показатели'!B114</f>
        <v>Подпрограмма «Содействие развитию малого и среднего предпринимательства в Каменск-Уральском городском округе на 2025-2030 годы»</v>
      </c>
      <c r="C22" s="134">
        <f>'Финансовое обеспечение'!E165/100</f>
        <v>1</v>
      </c>
      <c r="D22" s="144" t="s">
        <v>386</v>
      </c>
      <c r="E22" s="136">
        <f>'Целевые показатели'!F114/100</f>
        <v>1.459338980722851</v>
      </c>
      <c r="F22" s="137" t="s">
        <v>760</v>
      </c>
      <c r="G22" s="138" t="s">
        <v>401</v>
      </c>
    </row>
    <row r="23" spans="1:7" ht="78.75" x14ac:dyDescent="0.25">
      <c r="A23" s="132" t="s">
        <v>409</v>
      </c>
      <c r="B23" s="133" t="str">
        <f>'Целевые показатели'!B142</f>
        <v>Подпрограмма «Содействие развитию внутреннего и въездного туризма в Каменск-Уральском городском округе на 2025-2030 годы»</v>
      </c>
      <c r="C23" s="134">
        <f>'Финансовое обеспечение'!E170/100</f>
        <v>0.92670327097509941</v>
      </c>
      <c r="D23" s="139" t="s">
        <v>382</v>
      </c>
      <c r="E23" s="136">
        <f>'Целевые показатели'!F142/100</f>
        <v>1.2157248515235624</v>
      </c>
      <c r="F23" s="137" t="s">
        <v>760</v>
      </c>
      <c r="G23" s="138" t="s">
        <v>764</v>
      </c>
    </row>
    <row r="24" spans="1:7" s="142" customFormat="1" ht="78" customHeight="1" x14ac:dyDescent="0.25">
      <c r="A24" s="124" t="s">
        <v>32</v>
      </c>
      <c r="B24" s="125" t="str">
        <f>'Целевые показатели'!B159</f>
        <v>Муниципальная программа «Управление муниципальной собственностью Каменск-Уральского городского округа на 2025 - 2030 годы»</v>
      </c>
      <c r="C24" s="126">
        <f>'Финансовое обеспечение'!E176/100</f>
        <v>0.94608563262156564</v>
      </c>
      <c r="D24" s="127" t="s">
        <v>382</v>
      </c>
      <c r="E24" s="128">
        <f>'Целевые показатели'!F159/100</f>
        <v>0.89854922959933148</v>
      </c>
      <c r="F24" s="129" t="s">
        <v>403</v>
      </c>
      <c r="G24" s="130" t="s">
        <v>383</v>
      </c>
    </row>
    <row r="25" spans="1:7" s="142" customFormat="1" ht="94.5" customHeight="1" x14ac:dyDescent="0.25">
      <c r="A25" s="124" t="s">
        <v>38</v>
      </c>
      <c r="B25" s="125" t="str">
        <f>'Целевые показатели'!B194</f>
        <v>Муниципальная программа «Реализация мероприятий в области градостроительной деятельности на территории Каменск-Уральского городского округа на 2025-2030 годы»</v>
      </c>
      <c r="C25" s="126">
        <f>'Финансовое обеспечение'!E264/100</f>
        <v>0.99837165892211754</v>
      </c>
      <c r="D25" s="127" t="s">
        <v>386</v>
      </c>
      <c r="E25" s="128">
        <f>'Целевые показатели'!F194/100</f>
        <v>1</v>
      </c>
      <c r="F25" s="129" t="s">
        <v>387</v>
      </c>
      <c r="G25" s="130" t="s">
        <v>394</v>
      </c>
    </row>
    <row r="26" spans="1:7" ht="93.75" customHeight="1" x14ac:dyDescent="0.25">
      <c r="A26" s="132" t="s">
        <v>411</v>
      </c>
      <c r="B26" s="133" t="str">
        <f>'Целевые показатели'!B195</f>
        <v>Подпрограмма 1.  «Обеспечение деятельности органа местного самоуправления «Комитет по архитектуре и градостроительству Каменск-Уральского городского округа»</v>
      </c>
      <c r="C26" s="134">
        <f>'Финансовое обеспечение'!E319/100</f>
        <v>0.98843441851584135</v>
      </c>
      <c r="D26" s="144" t="s">
        <v>386</v>
      </c>
      <c r="E26" s="145" t="str">
        <f>'Целевые показатели'!F195</f>
        <v>-</v>
      </c>
      <c r="F26" s="138" t="s">
        <v>405</v>
      </c>
      <c r="G26" s="138" t="s">
        <v>412</v>
      </c>
    </row>
    <row r="27" spans="1:7" ht="63" x14ac:dyDescent="0.25">
      <c r="A27" s="132" t="s">
        <v>413</v>
      </c>
      <c r="B27" s="133" t="str">
        <f>'Целевые показатели'!B197</f>
        <v>Подпрограмма 2. «Обеспечение деятельности муниципального казенного учреждения «Управление капитального строительства»</v>
      </c>
      <c r="C27" s="134">
        <f>'Финансовое обеспечение'!E324/100</f>
        <v>0.99790565678500298</v>
      </c>
      <c r="D27" s="144" t="s">
        <v>386</v>
      </c>
      <c r="E27" s="145" t="str">
        <f>'Целевые показатели'!F197</f>
        <v>-</v>
      </c>
      <c r="F27" s="138" t="s">
        <v>405</v>
      </c>
      <c r="G27" s="138" t="s">
        <v>412</v>
      </c>
    </row>
    <row r="28" spans="1:7" ht="63" x14ac:dyDescent="0.25">
      <c r="A28" s="132" t="s">
        <v>414</v>
      </c>
      <c r="B28" s="133" t="str">
        <f>'Целевые показатели'!B199</f>
        <v>Подпрограмма 3. «Мероприятия в области строительства, архитектуры и градостроительства»</v>
      </c>
      <c r="C28" s="134">
        <f>'Финансовое обеспечение'!E329/100</f>
        <v>1</v>
      </c>
      <c r="D28" s="144" t="s">
        <v>386</v>
      </c>
      <c r="E28" s="136">
        <f>'Целевые показатели'!F199/100</f>
        <v>1</v>
      </c>
      <c r="F28" s="137" t="s">
        <v>387</v>
      </c>
      <c r="G28" s="138" t="s">
        <v>391</v>
      </c>
    </row>
    <row r="29" spans="1:7" ht="47.25" x14ac:dyDescent="0.25">
      <c r="A29" s="132" t="s">
        <v>415</v>
      </c>
      <c r="B29" s="133" t="str">
        <f>'Целевые показатели'!B212</f>
        <v>Подпрограмма 4. «Строительство объектов транспортной инфраструктуры»</v>
      </c>
      <c r="C29" s="134">
        <f>'Финансовое обеспечение'!E277/100</f>
        <v>1</v>
      </c>
      <c r="D29" s="144" t="s">
        <v>386</v>
      </c>
      <c r="E29" s="136">
        <f>'Целевые показатели'!F212/100</f>
        <v>1</v>
      </c>
      <c r="F29" s="137" t="s">
        <v>387</v>
      </c>
      <c r="G29" s="138" t="s">
        <v>391</v>
      </c>
    </row>
    <row r="30" spans="1:7" ht="47.25" x14ac:dyDescent="0.25">
      <c r="A30" s="132" t="s">
        <v>416</v>
      </c>
      <c r="B30" s="133" t="str">
        <f>'Целевые показатели'!B216</f>
        <v>Подпрограмма 5. «Строительство объектов инженерной инфраструктуры»</v>
      </c>
      <c r="C30" s="134">
        <f>'Финансовое обеспечение'!E282/100</f>
        <v>0.99944771361848483</v>
      </c>
      <c r="D30" s="144" t="s">
        <v>386</v>
      </c>
      <c r="E30" s="146">
        <f>'Целевые показатели'!F216/100</f>
        <v>1</v>
      </c>
      <c r="F30" s="137" t="s">
        <v>387</v>
      </c>
      <c r="G30" s="138" t="s">
        <v>391</v>
      </c>
    </row>
    <row r="31" spans="1:7" ht="47.25" x14ac:dyDescent="0.25">
      <c r="A31" s="132" t="s">
        <v>417</v>
      </c>
      <c r="B31" s="133" t="str">
        <f>'Целевые показатели'!B221</f>
        <v>Подпрограмма 6. «Строительство и модернизация объектов коммунальной инфраструктуры»</v>
      </c>
      <c r="C31" s="134">
        <f>'Финансовое обеспечение'!E287/100</f>
        <v>0.99998897115792362</v>
      </c>
      <c r="D31" s="144" t="s">
        <v>386</v>
      </c>
      <c r="E31" s="146">
        <f>'Целевые показатели'!F221/100</f>
        <v>1</v>
      </c>
      <c r="F31" s="137" t="s">
        <v>387</v>
      </c>
      <c r="G31" s="138" t="s">
        <v>391</v>
      </c>
    </row>
    <row r="32" spans="1:7" ht="47.25" x14ac:dyDescent="0.25">
      <c r="A32" s="132" t="s">
        <v>418</v>
      </c>
      <c r="B32" s="133" t="str">
        <f>'Целевые показатели'!B226</f>
        <v>Подпрограмма 10. «Строительство и реконструкция объектов благоустройства»</v>
      </c>
      <c r="C32" s="134">
        <f>'Финансовое обеспечение'!E308/100</f>
        <v>0.92301575888816512</v>
      </c>
      <c r="D32" s="139" t="s">
        <v>382</v>
      </c>
      <c r="E32" s="146">
        <f>'Целевые показатели'!F226/100</f>
        <v>1</v>
      </c>
      <c r="F32" s="137" t="s">
        <v>387</v>
      </c>
      <c r="G32" s="138" t="s">
        <v>401</v>
      </c>
    </row>
    <row r="33" spans="1:7" s="142" customFormat="1" ht="78.75" customHeight="1" x14ac:dyDescent="0.25">
      <c r="A33" s="124" t="s">
        <v>48</v>
      </c>
      <c r="B33" s="125" t="str">
        <f>'Целевые показатели'!B231</f>
        <v>Муниципальная программа «Обеспечение функционирования городского хозяйства в Каменск-Уральском городском округе на 2025-2030 годы»</v>
      </c>
      <c r="C33" s="128">
        <f>'Финансовое обеспечение'!E335/100</f>
        <v>0.97730903436594674</v>
      </c>
      <c r="D33" s="143" t="s">
        <v>386</v>
      </c>
      <c r="E33" s="128">
        <f>'Целевые показатели'!F231/100</f>
        <v>0.97572900967056764</v>
      </c>
      <c r="F33" s="129" t="s">
        <v>387</v>
      </c>
      <c r="G33" s="130" t="s">
        <v>394</v>
      </c>
    </row>
    <row r="34" spans="1:7" ht="95.25" customHeight="1" x14ac:dyDescent="0.25">
      <c r="A34" s="132" t="s">
        <v>419</v>
      </c>
      <c r="B34" s="133" t="str">
        <f>'Целевые показатели'!B232</f>
        <v>Подпрограмма «Обеспечение реализации муниципальной программы «Обеспечение функционирования городского хозяйства в Каменск-Уральском городском округе на 2025-2030 годы»</v>
      </c>
      <c r="C34" s="134">
        <f>'Финансовое обеспечение'!E407/100</f>
        <v>0.99526524902377356</v>
      </c>
      <c r="D34" s="147" t="s">
        <v>386</v>
      </c>
      <c r="E34" s="148">
        <f>'Целевые показатели'!F232/100</f>
        <v>1</v>
      </c>
      <c r="F34" s="137" t="s">
        <v>387</v>
      </c>
      <c r="G34" s="138" t="s">
        <v>391</v>
      </c>
    </row>
    <row r="35" spans="1:7" ht="31.5" x14ac:dyDescent="0.25">
      <c r="A35" s="132" t="s">
        <v>420</v>
      </c>
      <c r="B35" s="133" t="str">
        <f>'Целевые показатели'!B239</f>
        <v>Подпрограмма «Функционирование дорожного хозяйства»</v>
      </c>
      <c r="C35" s="134">
        <f>'Финансовое обеспечение'!E352/100</f>
        <v>0.98291536188364292</v>
      </c>
      <c r="D35" s="147" t="s">
        <v>386</v>
      </c>
      <c r="E35" s="149">
        <f>'Целевые показатели'!F239/100</f>
        <v>0.99723691945914172</v>
      </c>
      <c r="F35" s="137" t="s">
        <v>387</v>
      </c>
      <c r="G35" s="138" t="s">
        <v>391</v>
      </c>
    </row>
    <row r="36" spans="1:7" ht="63" x14ac:dyDescent="0.25">
      <c r="A36" s="132" t="s">
        <v>421</v>
      </c>
      <c r="B36" s="133" t="str">
        <f>'Целевые показатели'!B259</f>
        <v>Подпрограмма «Организация транспортного обслуживания населения»</v>
      </c>
      <c r="C36" s="134">
        <f>'Финансовое обеспечение'!E357/100</f>
        <v>0.8508356421485388</v>
      </c>
      <c r="D36" s="139" t="s">
        <v>382</v>
      </c>
      <c r="E36" s="136">
        <f>'Целевые показатели'!F259/100</f>
        <v>0.90843268263505617</v>
      </c>
      <c r="F36" s="137" t="s">
        <v>403</v>
      </c>
      <c r="G36" s="138" t="s">
        <v>401</v>
      </c>
    </row>
    <row r="37" spans="1:7" ht="34.5" customHeight="1" x14ac:dyDescent="0.25">
      <c r="A37" s="132" t="s">
        <v>422</v>
      </c>
      <c r="B37" s="133" t="str">
        <f>'Целевые показатели'!B266</f>
        <v>Подпрограмма «Обеспечение функционирования лесного хозяйства»</v>
      </c>
      <c r="C37" s="134">
        <f>'Финансовое обеспечение'!E362/100</f>
        <v>0.91910015141682888</v>
      </c>
      <c r="D37" s="139" t="s">
        <v>382</v>
      </c>
      <c r="E37" s="136">
        <f>'Целевые показатели'!F266/100</f>
        <v>0.96293436293436296</v>
      </c>
      <c r="F37" s="137" t="s">
        <v>387</v>
      </c>
      <c r="G37" s="138" t="s">
        <v>401</v>
      </c>
    </row>
    <row r="38" spans="1:7" ht="47.25" x14ac:dyDescent="0.25">
      <c r="A38" s="132" t="s">
        <v>423</v>
      </c>
      <c r="B38" s="133" t="str">
        <f>'Целевые показатели'!B274</f>
        <v>Подпрограмма «Организация и содержание объектов благоустройства»</v>
      </c>
      <c r="C38" s="134">
        <f>'Финансовое обеспечение'!E367/100</f>
        <v>0.97797569043315236</v>
      </c>
      <c r="D38" s="147" t="s">
        <v>386</v>
      </c>
      <c r="E38" s="136">
        <f>'Целевые показатели'!F274/100</f>
        <v>1</v>
      </c>
      <c r="F38" s="137" t="s">
        <v>387</v>
      </c>
      <c r="G38" s="138" t="s">
        <v>391</v>
      </c>
    </row>
    <row r="39" spans="1:7" ht="47.25" x14ac:dyDescent="0.25">
      <c r="A39" s="132" t="s">
        <v>424</v>
      </c>
      <c r="B39" s="133" t="str">
        <f>'Целевые показатели'!B287</f>
        <v>Подпрограмма «Организация оказания ритуальных услуг и содержание мест захоронения»</v>
      </c>
      <c r="C39" s="134">
        <f>'Финансовое обеспечение'!E372/100</f>
        <v>0.99639547985516286</v>
      </c>
      <c r="D39" s="147" t="s">
        <v>386</v>
      </c>
      <c r="E39" s="136">
        <f>'Целевые показатели'!F287/100</f>
        <v>1</v>
      </c>
      <c r="F39" s="137" t="s">
        <v>387</v>
      </c>
      <c r="G39" s="138" t="s">
        <v>391</v>
      </c>
    </row>
    <row r="40" spans="1:7" ht="78.75" x14ac:dyDescent="0.25">
      <c r="A40" s="132" t="s">
        <v>425</v>
      </c>
      <c r="B40" s="133" t="str">
        <f>'Целевые показатели'!B295</f>
        <v>Подпрограмма «Защита населения и территории Каменск-Уральского городского округа от чрезвычайных ситуаций природного и техногенного характера»</v>
      </c>
      <c r="C40" s="134">
        <f>'Финансовое обеспечение'!E377/100</f>
        <v>0.98402818881325838</v>
      </c>
      <c r="D40" s="147" t="s">
        <v>386</v>
      </c>
      <c r="E40" s="145">
        <f>'Целевые показатели'!F295/100</f>
        <v>1</v>
      </c>
      <c r="F40" s="137" t="s">
        <v>387</v>
      </c>
      <c r="G40" s="138" t="s">
        <v>391</v>
      </c>
    </row>
    <row r="41" spans="1:7" ht="31.5" x14ac:dyDescent="0.25">
      <c r="A41" s="132" t="s">
        <v>426</v>
      </c>
      <c r="B41" s="133" t="str">
        <f>'Целевые показатели'!B309</f>
        <v>Подпрограмма  «Природоохранная деятельность»</v>
      </c>
      <c r="C41" s="134">
        <f>'Финансовое обеспечение'!E382/100</f>
        <v>1</v>
      </c>
      <c r="D41" s="147" t="s">
        <v>386</v>
      </c>
      <c r="E41" s="136">
        <f>'Целевые показатели'!F309/100</f>
        <v>1</v>
      </c>
      <c r="F41" s="137" t="s">
        <v>387</v>
      </c>
      <c r="G41" s="138" t="s">
        <v>391</v>
      </c>
    </row>
    <row r="42" spans="1:7" ht="46.5" customHeight="1" x14ac:dyDescent="0.25">
      <c r="A42" s="132" t="s">
        <v>427</v>
      </c>
      <c r="B42" s="133" t="str">
        <f>'Целевые показатели'!B318</f>
        <v>Подпрограмма «Обеспечение первичных мер пожарной безопасности»</v>
      </c>
      <c r="C42" s="134">
        <f>'Финансовое обеспечение'!E387/100</f>
        <v>0.9990249134610697</v>
      </c>
      <c r="D42" s="147" t="s">
        <v>386</v>
      </c>
      <c r="E42" s="136">
        <f>'Целевые показатели'!F318/100</f>
        <v>1</v>
      </c>
      <c r="F42" s="137" t="s">
        <v>387</v>
      </c>
      <c r="G42" s="138" t="s">
        <v>391</v>
      </c>
    </row>
    <row r="43" spans="1:7" ht="47.25" x14ac:dyDescent="0.25">
      <c r="A43" s="132" t="s">
        <v>428</v>
      </c>
      <c r="B43" s="133" t="str">
        <f>'Целевые показатели'!B326</f>
        <v>Подпрограмма «Модернизация и реконструкция объектов коммунальной инфраструктуры»</v>
      </c>
      <c r="C43" s="134">
        <f>'Финансовое обеспечение'!E392/100</f>
        <v>0.73588398642394326</v>
      </c>
      <c r="D43" s="139" t="s">
        <v>382</v>
      </c>
      <c r="E43" s="136">
        <f>'Целевые показатели'!F326/100</f>
        <v>1</v>
      </c>
      <c r="F43" s="137" t="s">
        <v>387</v>
      </c>
      <c r="G43" s="138" t="s">
        <v>401</v>
      </c>
    </row>
    <row r="44" spans="1:7" ht="47.25" customHeight="1" x14ac:dyDescent="0.25">
      <c r="A44" s="132" t="s">
        <v>429</v>
      </c>
      <c r="B44" s="133" t="str">
        <f>'Целевые показатели'!B331</f>
        <v>Подпрограмма «Организация и обеспечение безопасности дорожного движения»</v>
      </c>
      <c r="C44" s="150">
        <f>'Финансовое обеспечение'!E397/100</f>
        <v>0.99017187433029019</v>
      </c>
      <c r="D44" s="147" t="s">
        <v>386</v>
      </c>
      <c r="E44" s="151">
        <f>'Целевые показатели'!F331/100</f>
        <v>1</v>
      </c>
      <c r="F44" s="137" t="s">
        <v>387</v>
      </c>
      <c r="G44" s="138" t="s">
        <v>391</v>
      </c>
    </row>
    <row r="45" spans="1:7" ht="109.5" customHeight="1" x14ac:dyDescent="0.25">
      <c r="A45" s="132" t="s">
        <v>430</v>
      </c>
      <c r="B45" s="133" t="str">
        <f>'Целевые показатели'!B341</f>
        <v>Подпрограмма «Осуществление государственного полномочия Свердловской области в сфере организации мероприятий при осуществлении деятельности по обращению с животными без владельцев»</v>
      </c>
      <c r="C45" s="134">
        <f>'Финансовое обеспечение'!E402/100</f>
        <v>0.65445581448677148</v>
      </c>
      <c r="D45" s="139" t="s">
        <v>382</v>
      </c>
      <c r="E45" s="134">
        <f>'Целевые показатели'!F341/100</f>
        <v>0.79823166023166026</v>
      </c>
      <c r="F45" s="137" t="s">
        <v>403</v>
      </c>
      <c r="G45" s="138" t="s">
        <v>401</v>
      </c>
    </row>
    <row r="46" spans="1:7" s="142" customFormat="1" ht="80.25" customHeight="1" x14ac:dyDescent="0.25">
      <c r="A46" s="124" t="s">
        <v>59</v>
      </c>
      <c r="B46" s="125" t="str">
        <f>'Целевые показатели'!B350</f>
        <v>Муниципальная программа «Обеспечение функционирования жилищного хозяйства в Каменск-Уральском городском округе на 2025-2030 годы»</v>
      </c>
      <c r="C46" s="128">
        <f>'Финансовое обеспечение'!E413/100</f>
        <v>0.98266681941955214</v>
      </c>
      <c r="D46" s="143" t="s">
        <v>386</v>
      </c>
      <c r="E46" s="128">
        <f>'Целевые показатели'!F350/100</f>
        <v>1</v>
      </c>
      <c r="F46" s="129" t="s">
        <v>387</v>
      </c>
      <c r="G46" s="130" t="s">
        <v>394</v>
      </c>
    </row>
    <row r="47" spans="1:7" ht="63" x14ac:dyDescent="0.25">
      <c r="A47" s="132" t="s">
        <v>431</v>
      </c>
      <c r="B47" s="133" t="str">
        <f>'Целевые показатели'!B351</f>
        <v>Подпрограмма 1. «Предоставление мер социальной поддержки по оплате жилищно-коммунальных услуг и уплате земельного налога»</v>
      </c>
      <c r="C47" s="152">
        <f>'Финансовое обеспечение'!E430/100</f>
        <v>0.98150845661968633</v>
      </c>
      <c r="D47" s="213" t="s">
        <v>386</v>
      </c>
      <c r="E47" s="153">
        <f>'Целевые показатели'!F351/100</f>
        <v>1</v>
      </c>
      <c r="F47" s="137" t="s">
        <v>387</v>
      </c>
      <c r="G47" s="138" t="s">
        <v>391</v>
      </c>
    </row>
    <row r="48" spans="1:7" ht="47.25" x14ac:dyDescent="0.25">
      <c r="A48" s="132" t="s">
        <v>432</v>
      </c>
      <c r="B48" s="133" t="str">
        <f>'Целевые показатели'!B362</f>
        <v>Подпрограмма 2. «Повышение благоустройства жилищного фонда»</v>
      </c>
      <c r="C48" s="134">
        <f>'Финансовое обеспечение'!E435/100</f>
        <v>0.99583172662002606</v>
      </c>
      <c r="D48" s="213" t="s">
        <v>386</v>
      </c>
      <c r="E48" s="146">
        <f>'Целевые показатели'!F362/100</f>
        <v>1</v>
      </c>
      <c r="F48" s="137" t="s">
        <v>387</v>
      </c>
      <c r="G48" s="138" t="s">
        <v>391</v>
      </c>
    </row>
    <row r="49" spans="1:8" ht="79.5" customHeight="1" x14ac:dyDescent="0.25">
      <c r="A49" s="132" t="s">
        <v>433</v>
      </c>
      <c r="B49" s="133" t="str">
        <f>'Целевые показатели'!B370</f>
        <v>Подпрограмма 3. «Обеспечение деятельности отраслевого органа Администрации Каменск-Уральского городского округа по жилищному хозяйству»</v>
      </c>
      <c r="C49" s="154">
        <f>'Финансовое обеспечение'!E440/100</f>
        <v>0.99540274706386389</v>
      </c>
      <c r="D49" s="139" t="s">
        <v>386</v>
      </c>
      <c r="E49" s="145" t="str">
        <f>'Целевые показатели'!F370</f>
        <v xml:space="preserve"> -</v>
      </c>
      <c r="F49" s="138" t="s">
        <v>405</v>
      </c>
      <c r="G49" s="138" t="s">
        <v>412</v>
      </c>
      <c r="H49" s="109"/>
    </row>
    <row r="50" spans="1:8" s="142" customFormat="1" ht="66" customHeight="1" x14ac:dyDescent="0.25">
      <c r="A50" s="124" t="s">
        <v>63</v>
      </c>
      <c r="B50" s="125" t="str">
        <f>'Целевые показатели'!B372</f>
        <v>Муниципальная программа «Развитие сферы культуры  в Каменск-Уральском городском округе на 2025-2030 годы»</v>
      </c>
      <c r="C50" s="140">
        <f>'Финансовое обеспечение'!E446/100</f>
        <v>0.99875686084315585</v>
      </c>
      <c r="D50" s="143" t="s">
        <v>386</v>
      </c>
      <c r="E50" s="128">
        <f>'Целевые показатели'!F372/100</f>
        <v>1.0117790788714307</v>
      </c>
      <c r="F50" s="129" t="s">
        <v>387</v>
      </c>
      <c r="G50" s="130" t="s">
        <v>389</v>
      </c>
    </row>
    <row r="51" spans="1:8" s="142" customFormat="1" ht="63" customHeight="1" x14ac:dyDescent="0.25">
      <c r="A51" s="124" t="s">
        <v>68</v>
      </c>
      <c r="B51" s="125" t="str">
        <f>'Целевые показатели'!B394</f>
        <v>Муниципальная программа «Развитие физической культуры и спорта в Каменск-Уральском городском округе на 2025-2030 годы»</v>
      </c>
      <c r="C51" s="128">
        <f>'Финансовое обеспечение'!E529/100</f>
        <v>0.99603709023056664</v>
      </c>
      <c r="D51" s="143" t="s">
        <v>386</v>
      </c>
      <c r="E51" s="128">
        <f>'Целевые показатели'!F394/100</f>
        <v>1.0284928514945557</v>
      </c>
      <c r="F51" s="129" t="s">
        <v>387</v>
      </c>
      <c r="G51" s="130" t="s">
        <v>389</v>
      </c>
    </row>
    <row r="52" spans="1:8" s="142" customFormat="1" ht="64.5" customHeight="1" x14ac:dyDescent="0.25">
      <c r="A52" s="124" t="s">
        <v>71</v>
      </c>
      <c r="B52" s="125" t="str">
        <f>'Целевые показатели'!B432</f>
        <v>Муниципальная программа «Развитие муниципальной системы образования в Каменск-Уральском городском округе на 2025-2030 годы»</v>
      </c>
      <c r="C52" s="128">
        <f>'Финансовое обеспечение'!E622/100</f>
        <v>0.99661660657080053</v>
      </c>
      <c r="D52" s="143" t="s">
        <v>386</v>
      </c>
      <c r="E52" s="128">
        <f>'Целевые показатели'!F432/100</f>
        <v>1.000037171266611</v>
      </c>
      <c r="F52" s="129" t="s">
        <v>387</v>
      </c>
      <c r="G52" s="130" t="s">
        <v>389</v>
      </c>
    </row>
    <row r="53" spans="1:8" s="142" customFormat="1" ht="78.75" x14ac:dyDescent="0.25">
      <c r="A53" s="124" t="s">
        <v>76</v>
      </c>
      <c r="B53" s="125" t="str">
        <f>'[1]1 кв 2025'!B788:E788</f>
        <v>Муниципальная программа «Формирование современной городской среды на территории Каменск-Уральского городского округа на 2017-2030 годы»</v>
      </c>
      <c r="C53" s="128">
        <f>'Финансовое обеспечение'!E760/100</f>
        <v>0.99127436583501716</v>
      </c>
      <c r="D53" s="143" t="s">
        <v>386</v>
      </c>
      <c r="E53" s="128">
        <f>'Целевые показатели'!F480/100</f>
        <v>0.83333333333333326</v>
      </c>
      <c r="F53" s="129" t="s">
        <v>759</v>
      </c>
      <c r="G53" s="130" t="s">
        <v>410</v>
      </c>
    </row>
    <row r="54" spans="1:8" x14ac:dyDescent="0.25">
      <c r="A54" s="330"/>
      <c r="B54" s="330"/>
      <c r="C54" s="330"/>
      <c r="D54" s="330"/>
      <c r="E54" s="330"/>
      <c r="F54" s="330"/>
      <c r="G54" s="330"/>
    </row>
    <row r="55" spans="1:8" ht="35.25" customHeight="1" x14ac:dyDescent="0.3">
      <c r="A55" s="331" t="s">
        <v>434</v>
      </c>
      <c r="B55" s="331"/>
      <c r="C55" s="331"/>
      <c r="D55" s="331"/>
      <c r="E55" s="155"/>
      <c r="F55" s="120"/>
      <c r="G55" s="155" t="s">
        <v>435</v>
      </c>
    </row>
    <row r="56" spans="1:8" x14ac:dyDescent="0.25">
      <c r="A56" s="218"/>
      <c r="C56" s="120"/>
      <c r="D56" s="120"/>
      <c r="E56" s="120"/>
      <c r="F56" s="120"/>
      <c r="G56" s="120"/>
    </row>
    <row r="57" spans="1:8" x14ac:dyDescent="0.25">
      <c r="A57" s="218"/>
      <c r="C57" s="120"/>
      <c r="D57" s="120"/>
      <c r="E57" s="120"/>
      <c r="F57" s="120"/>
      <c r="G57" s="120"/>
    </row>
    <row r="58" spans="1:8" x14ac:dyDescent="0.25">
      <c r="A58" s="218"/>
      <c r="C58" s="120"/>
      <c r="D58" s="120"/>
      <c r="E58" s="120"/>
      <c r="F58" s="120"/>
      <c r="G58" s="120"/>
    </row>
    <row r="59" spans="1:8" x14ac:dyDescent="0.25">
      <c r="C59" s="120"/>
      <c r="D59" s="120"/>
      <c r="E59" s="120"/>
      <c r="F59" s="120" t="s">
        <v>436</v>
      </c>
      <c r="G59" s="120"/>
    </row>
    <row r="60" spans="1:8" x14ac:dyDescent="0.25">
      <c r="C60" s="120"/>
      <c r="D60" s="120"/>
      <c r="E60" s="120"/>
      <c r="F60" s="120"/>
      <c r="G60" s="120"/>
    </row>
    <row r="61" spans="1:8" x14ac:dyDescent="0.25">
      <c r="C61" s="120"/>
      <c r="D61" s="120"/>
      <c r="E61" s="120"/>
      <c r="F61" s="120"/>
      <c r="G61" s="120"/>
    </row>
    <row r="62" spans="1:8" x14ac:dyDescent="0.25">
      <c r="C62" s="120"/>
      <c r="D62" s="120"/>
      <c r="E62" s="120"/>
      <c r="F62" s="120"/>
      <c r="G62" s="120"/>
    </row>
    <row r="63" spans="1:8" x14ac:dyDescent="0.25">
      <c r="C63" s="120"/>
      <c r="D63" s="120"/>
      <c r="E63" s="120"/>
      <c r="F63" s="120"/>
      <c r="G63" s="120"/>
    </row>
    <row r="64" spans="1:8" x14ac:dyDescent="0.25">
      <c r="C64" s="120"/>
      <c r="D64" s="120"/>
      <c r="E64" s="120"/>
      <c r="F64" s="120"/>
      <c r="G64" s="120"/>
    </row>
    <row r="65" spans="3:7" x14ac:dyDescent="0.25">
      <c r="C65" s="120"/>
      <c r="D65" s="120"/>
      <c r="E65" s="120"/>
      <c r="F65" s="120"/>
      <c r="G65" s="120"/>
    </row>
    <row r="66" spans="3:7" x14ac:dyDescent="0.25">
      <c r="C66" s="120"/>
      <c r="D66" s="120"/>
      <c r="E66" s="120"/>
      <c r="F66" s="120"/>
      <c r="G66" s="120"/>
    </row>
    <row r="67" spans="3:7" x14ac:dyDescent="0.25">
      <c r="C67" s="120"/>
      <c r="D67" s="120"/>
      <c r="E67" s="120"/>
      <c r="F67" s="120"/>
      <c r="G67" s="120"/>
    </row>
    <row r="68" spans="3:7" x14ac:dyDescent="0.25">
      <c r="C68" s="120"/>
      <c r="D68" s="120"/>
      <c r="E68" s="120"/>
      <c r="F68" s="120"/>
      <c r="G68" s="120"/>
    </row>
    <row r="69" spans="3:7" x14ac:dyDescent="0.25">
      <c r="C69" s="120"/>
      <c r="D69" s="120"/>
      <c r="E69" s="120"/>
      <c r="F69" s="120"/>
      <c r="G69" s="120"/>
    </row>
    <row r="70" spans="3:7" x14ac:dyDescent="0.25">
      <c r="C70" s="120"/>
      <c r="D70" s="120"/>
      <c r="E70" s="120"/>
      <c r="F70" s="120"/>
      <c r="G70" s="120"/>
    </row>
    <row r="71" spans="3:7" x14ac:dyDescent="0.25">
      <c r="C71" s="120"/>
      <c r="D71" s="120"/>
      <c r="E71" s="120"/>
      <c r="F71" s="120"/>
      <c r="G71" s="120"/>
    </row>
  </sheetData>
  <sheetProtection password="EAB7" sheet="1" formatCells="0" formatColumns="0" formatRows="0" insertColumns="0" insertRows="0" insertHyperlinks="0" deleteColumns="0" deleteRows="0" selectLockedCells="1" selectUnlockedCells="1"/>
  <mergeCells count="10">
    <mergeCell ref="C5:D5"/>
    <mergeCell ref="E5:F5"/>
    <mergeCell ref="A54:G54"/>
    <mergeCell ref="A55:D55"/>
    <mergeCell ref="A1:G1"/>
    <mergeCell ref="A3:A4"/>
    <mergeCell ref="B3:B4"/>
    <mergeCell ref="C3:D4"/>
    <mergeCell ref="E3:F4"/>
    <mergeCell ref="G3:G4"/>
  </mergeCells>
  <pageMargins left="0.70866141732283472" right="0.39370078740157483" top="0.78740157480314965" bottom="0.39370078740157483" header="0.31496062992125984" footer="0.31496062992125984"/>
  <pageSetup paperSize="9"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3</vt:i4>
      </vt:variant>
    </vt:vector>
  </HeadingPairs>
  <TitlesOfParts>
    <vt:vector size="3" baseType="lpstr">
      <vt:lpstr>Финансовое обеспечение</vt:lpstr>
      <vt:lpstr>Целевые показатели</vt:lpstr>
      <vt:lpstr>Эффективность</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YMV</dc:creator>
  <cp:lastModifiedBy>YMV</cp:lastModifiedBy>
  <cp:lastPrinted>2026-01-30T03:29:47Z</cp:lastPrinted>
  <dcterms:created xsi:type="dcterms:W3CDTF">2025-06-03T03:14:59Z</dcterms:created>
  <dcterms:modified xsi:type="dcterms:W3CDTF">2026-01-30T04:52:31Z</dcterms:modified>
</cp:coreProperties>
</file>